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<sst xmlns="http://schemas.openxmlformats.org/spreadsheetml/2006/main" count="62" uniqueCount="47">
  <si>
    <t>2024年“出户入园”项目任务完成情况及资金兑付公示表</t>
  </si>
  <si>
    <t>序号</t>
  </si>
  <si>
    <t>项目名称</t>
  </si>
  <si>
    <t>项目实施单位</t>
  </si>
  <si>
    <t>存栏牛
（头）</t>
  </si>
  <si>
    <t>牛棚</t>
  </si>
  <si>
    <t>青贮池</t>
  </si>
  <si>
    <t>核算补贴资金
（万元）</t>
  </si>
  <si>
    <t>已兑付补贴资金
（万元）</t>
  </si>
  <si>
    <t>本次兑付补贴资金
（万元）</t>
  </si>
  <si>
    <t>备注</t>
  </si>
  <si>
    <t>第三方核量面积
（㎡）</t>
  </si>
  <si>
    <t>畜牧中心
（㎡）</t>
  </si>
  <si>
    <t>实际补贴面积
（㎡）</t>
  </si>
  <si>
    <t>补贴标准
（元/㎡）</t>
  </si>
  <si>
    <t>咨询与农业农村局偏差率</t>
  </si>
  <si>
    <t>第三方核量容积
（m³）</t>
  </si>
  <si>
    <t>隆德县领者种养殖有限公司“出户入园”养殖园区建设项目</t>
  </si>
  <si>
    <t>隆德县领者种养殖有限公司</t>
  </si>
  <si>
    <t>按照《中共隆德县委办公室隆德县人民政府办公室关于印发&lt;隆德县2024年产业振兴工作方案&gt;的通知》（隆党办发〔2024〕12 号）精神，肉牛存栏量、圈舍、青贮池比例不高于 1: 15: 7补贴。</t>
  </si>
  <si>
    <t>神林乡人民政府600头基础母牛“出户入园”养殖园区新建项目</t>
  </si>
  <si>
    <t>宁夏佳业农牧科技有限公司</t>
  </si>
  <si>
    <t>隆德县鼎升农牧业专业合作社“出户入园”养殖园区建设项目</t>
  </si>
  <si>
    <t>隆德县鼎升农牧业专业合作社</t>
  </si>
  <si>
    <t>隆德县沙塘镇光联肉牛养殖专业合作社300头肉牛“出户入园”养殖园区改建项目</t>
  </si>
  <si>
    <t>隆德县沙塘镇光联肉牛养殖专业合作社</t>
  </si>
  <si>
    <t>隆德县2024年肉牛规模养殖场项目建设补贴资金公示表</t>
  </si>
  <si>
    <t>项目实施单位名称</t>
  </si>
  <si>
    <t>补贴标准（元/㎡）</t>
  </si>
  <si>
    <t>畜牧中心
（m³）</t>
  </si>
  <si>
    <t>补贴标准（元/m³）</t>
  </si>
  <si>
    <t>宁夏瀚徳农牧家庭农场百头肉牛养殖场新建项目</t>
  </si>
  <si>
    <t>宁夏瀚德农牧家庭农场</t>
  </si>
  <si>
    <t>实有青贮池容积1335m³，存栏肉牛117头，青贮池按照1:7兑付补贴资金</t>
  </si>
  <si>
    <t>隆德县恒源家庭农场100头规模肉牛养殖新建项目</t>
  </si>
  <si>
    <t>隆德县恒源家庭农场</t>
  </si>
  <si>
    <t>实有青贮池容积960m³，存栏肉牛120头，青贮池按照1:7兑付补贴资金</t>
  </si>
  <si>
    <t>隆德县通源家庭农场百头肉牛养殖场新建项目</t>
  </si>
  <si>
    <t>隆德县通源家庭农场</t>
  </si>
  <si>
    <t>实有青贮池容积751m³，存栏肉牛100头，青贮池按照1:7兑付补贴资金</t>
  </si>
  <si>
    <t>隆德县康盛家庭农场百头肉牛养殖场新建项目</t>
  </si>
  <si>
    <t>隆德县康盛家庭农场</t>
  </si>
  <si>
    <t>实有青贮池容积1843m³，存栏肉牛158头，青贮池按照1:7兑付补贴资金</t>
  </si>
  <si>
    <t>隆德县犇鑫养殖专业合作社百头肉牛养殖场新建项目</t>
  </si>
  <si>
    <t>隆德县犇鑫养殖专业合作社</t>
  </si>
  <si>
    <t>实有青贮池容积1256m³，存栏肉牛105头，青贮池按照1:7兑付补贴资金</t>
  </si>
  <si>
    <t>注：补贴资金按第三方核验面积/容积核算。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</si>
</sst>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77" fontId="1" fillId="0" borderId="0" xfId="0" applyNumberFormat="1" applyFont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tabSelected="1" zoomScale="85" zoomScaleNormal="85" workbookViewId="0">
      <pane ySplit="3" topLeftCell="A4" activePane="bottomLeft" state="frozen"/>
      <selection/>
      <selection pane="bottomLeft" activeCell="A1" sqref="A1:R1"/>
    </sheetView>
  </sheetViews>
  <sheetFormatPr defaultColWidth="18.4444444444444" defaultRowHeight="34" customHeight="1"/>
  <cols>
    <col min="1" max="1" width="7.33333333333333" style="13" customWidth="1"/>
    <col min="2" max="2" width="26.9074074074074" style="14" customWidth="1"/>
    <col min="3" max="3" width="17.5" style="14" customWidth="1"/>
    <col min="4" max="12" width="10" style="15" customWidth="1"/>
    <col min="13" max="14" width="10" style="16" customWidth="1"/>
    <col min="15" max="15" width="10" style="17" customWidth="1"/>
    <col min="16" max="16" width="10" style="18" customWidth="1"/>
    <col min="17" max="17" width="12.9444444444444" style="17" customWidth="1"/>
    <col min="18" max="18" width="27.0555555555556" style="19" customWidth="1"/>
    <col min="19" max="19" width="16.5" customWidth="1"/>
    <col min="20" max="16382" width="18.4444444444444" customWidth="1"/>
  </cols>
  <sheetData>
    <row r="1" ht="57" customHeight="1" spans="1:18">
      <c r="A1" s="1" t="s">
        <v>0</v>
      </c>
      <c r="B1" s="1"/>
      <c r="C1" s="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6"/>
      <c r="P1" s="27"/>
      <c r="Q1" s="26"/>
      <c r="R1" s="1"/>
    </row>
    <row r="2" ht="38" customHeight="1" spans="1:18">
      <c r="A2" s="21" t="s">
        <v>1</v>
      </c>
      <c r="B2" s="4" t="s">
        <v>2</v>
      </c>
      <c r="C2" s="4" t="s">
        <v>3</v>
      </c>
      <c r="D2" s="22" t="s">
        <v>4</v>
      </c>
      <c r="E2" s="4" t="s">
        <v>5</v>
      </c>
      <c r="F2" s="4"/>
      <c r="G2" s="4"/>
      <c r="H2" s="4"/>
      <c r="I2" s="4"/>
      <c r="J2" s="4" t="s">
        <v>6</v>
      </c>
      <c r="K2" s="4"/>
      <c r="L2" s="4"/>
      <c r="M2" s="4"/>
      <c r="N2" s="4"/>
      <c r="O2" s="28" t="s">
        <v>7</v>
      </c>
      <c r="P2" s="10" t="s">
        <v>8</v>
      </c>
      <c r="Q2" s="28" t="s">
        <v>9</v>
      </c>
      <c r="R2" s="4" t="s">
        <v>10</v>
      </c>
    </row>
    <row r="3" ht="95" customHeight="1" spans="1:18">
      <c r="A3" s="21"/>
      <c r="B3" s="4"/>
      <c r="C3" s="4"/>
      <c r="D3" s="23"/>
      <c r="E3" s="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4" t="s">
        <v>12</v>
      </c>
      <c r="L3" s="4" t="s">
        <v>13</v>
      </c>
      <c r="M3" s="4" t="s">
        <v>14</v>
      </c>
      <c r="N3" s="4" t="s">
        <v>15</v>
      </c>
      <c r="O3" s="29"/>
      <c r="P3" s="11"/>
      <c r="Q3" s="29"/>
      <c r="R3" s="4"/>
    </row>
    <row r="4" ht="89" customHeight="1" spans="1:18">
      <c r="A4" s="24">
        <f>ROW()-3</f>
        <v>1</v>
      </c>
      <c r="B4" s="25" t="s">
        <v>17</v>
      </c>
      <c r="C4" s="25" t="s">
        <v>18</v>
      </c>
      <c r="D4" s="7">
        <v>313</v>
      </c>
      <c r="E4" s="25">
        <v>4608</v>
      </c>
      <c r="F4" s="25">
        <v>4617.6</v>
      </c>
      <c r="G4" s="4">
        <f>IF(D4*15&gt;E4,E4,D4*15)</f>
        <v>4608</v>
      </c>
      <c r="H4" s="25">
        <v>300</v>
      </c>
      <c r="I4" s="30">
        <f>(E4-F4)/E4</f>
        <v>-0.00208333333333341</v>
      </c>
      <c r="J4" s="25">
        <v>2173</v>
      </c>
      <c r="K4" s="25">
        <v>2090.875</v>
      </c>
      <c r="L4" s="4">
        <f>IF(D4*15&gt;J4,J4,D4*15)</f>
        <v>2173</v>
      </c>
      <c r="M4" s="25">
        <v>60</v>
      </c>
      <c r="N4" s="30">
        <f>(J4-K4)/J4</f>
        <v>0.037793373216751</v>
      </c>
      <c r="O4" s="31">
        <f>(G4*H4+L4*M4)/10000</f>
        <v>151.278</v>
      </c>
      <c r="P4" s="32">
        <v>70</v>
      </c>
      <c r="Q4" s="31">
        <f>O4-P4</f>
        <v>81.278</v>
      </c>
      <c r="R4" s="33" t="s">
        <v>19</v>
      </c>
    </row>
    <row r="5" ht="89" customHeight="1" spans="1:18">
      <c r="A5" s="24">
        <f>ROW()-3</f>
        <v>2</v>
      </c>
      <c r="B5" s="25" t="s">
        <v>20</v>
      </c>
      <c r="C5" s="25" t="s">
        <v>21</v>
      </c>
      <c r="D5" s="7">
        <v>900</v>
      </c>
      <c r="E5" s="25">
        <v>12204</v>
      </c>
      <c r="F5" s="25">
        <v>12475.5</v>
      </c>
      <c r="G5" s="4">
        <f>IF(D5*15&gt;E5,E5,D5*15)</f>
        <v>12204</v>
      </c>
      <c r="H5" s="25">
        <v>300</v>
      </c>
      <c r="I5" s="30">
        <f>(E5-F5)/E5</f>
        <v>-0.0222468043264503</v>
      </c>
      <c r="J5" s="25">
        <v>4746</v>
      </c>
      <c r="K5" s="25">
        <v>4801.2</v>
      </c>
      <c r="L5" s="4">
        <f>IF(D5*15&gt;J5,J5,D5*15)</f>
        <v>4746</v>
      </c>
      <c r="M5" s="25">
        <v>60</v>
      </c>
      <c r="N5" s="30">
        <f>(J5-K5)/J5</f>
        <v>-0.0116308470290771</v>
      </c>
      <c r="O5" s="31">
        <f>(G5*H5+L5*M5)/10000</f>
        <v>394.596</v>
      </c>
      <c r="P5" s="32">
        <v>120</v>
      </c>
      <c r="Q5" s="31">
        <f>O5-P5</f>
        <v>274.596</v>
      </c>
      <c r="R5" s="34"/>
    </row>
    <row r="6" ht="89" customHeight="1" spans="1:18">
      <c r="A6" s="24">
        <f>ROW()-3</f>
        <v>3</v>
      </c>
      <c r="B6" s="25" t="s">
        <v>22</v>
      </c>
      <c r="C6" s="25" t="s">
        <v>23</v>
      </c>
      <c r="D6" s="7">
        <v>330</v>
      </c>
      <c r="E6" s="25">
        <v>4909</v>
      </c>
      <c r="F6" s="25">
        <v>4843.4</v>
      </c>
      <c r="G6" s="4">
        <f>IF(D6*15&gt;E6,E6,D6*15)</f>
        <v>4909</v>
      </c>
      <c r="H6" s="25">
        <v>300</v>
      </c>
      <c r="I6" s="30">
        <f>(E6-F6)/E6</f>
        <v>0.0133632104298228</v>
      </c>
      <c r="J6" s="25">
        <v>2969</v>
      </c>
      <c r="K6" s="25">
        <v>2924.91</v>
      </c>
      <c r="L6" s="4">
        <f>IF(D6*15&gt;J6,J6,D6*15)</f>
        <v>2969</v>
      </c>
      <c r="M6" s="25">
        <v>60</v>
      </c>
      <c r="N6" s="30">
        <f>(J6-K6)/J6</f>
        <v>0.0148501178848097</v>
      </c>
      <c r="O6" s="31">
        <f>(G6*H6+L6*M6)/10000</f>
        <v>165.084</v>
      </c>
      <c r="P6" s="32">
        <v>70</v>
      </c>
      <c r="Q6" s="31">
        <f>O6-P6</f>
        <v>95.084</v>
      </c>
      <c r="R6" s="34"/>
    </row>
    <row r="7" ht="89" customHeight="1" spans="1:18">
      <c r="A7" s="24">
        <f>ROW()-3</f>
        <v>4</v>
      </c>
      <c r="B7" s="25" t="s">
        <v>24</v>
      </c>
      <c r="C7" s="25" t="s">
        <v>25</v>
      </c>
      <c r="D7" s="7">
        <v>305</v>
      </c>
      <c r="E7" s="25">
        <v>3854</v>
      </c>
      <c r="F7" s="25">
        <v>3782.31</v>
      </c>
      <c r="G7" s="4">
        <f>IF(D7*15&gt;E7,E7,D7*15)</f>
        <v>3854</v>
      </c>
      <c r="H7" s="25">
        <v>300</v>
      </c>
      <c r="I7" s="30">
        <f>(E7-F7)/E7</f>
        <v>0.018601453035807</v>
      </c>
      <c r="J7" s="25">
        <v>2126</v>
      </c>
      <c r="K7" s="25">
        <v>2139.686</v>
      </c>
      <c r="L7" s="4">
        <f>IF(D7*15&gt;J7,J7,D7*15)</f>
        <v>2126</v>
      </c>
      <c r="M7" s="25">
        <v>60</v>
      </c>
      <c r="N7" s="30">
        <f>(J7-K7)/J7</f>
        <v>-0.0064374412041393</v>
      </c>
      <c r="O7" s="31">
        <f>(G7*H7+L7*M7)/10000</f>
        <v>128.376</v>
      </c>
      <c r="P7" s="32">
        <v>70</v>
      </c>
      <c r="Q7" s="31">
        <f>O7-P7</f>
        <v>58.376</v>
      </c>
      <c r="R7" s="35"/>
    </row>
    <row r="8" ht="50" customHeight="1"/>
    <row r="9" ht="50" customHeight="1"/>
    <row r="10" ht="50" customHeight="1"/>
  </sheetData>
  <mergeCells count="12">
    <mergeCell ref="A1:R1"/>
    <mergeCell ref="E2:I2"/>
    <mergeCell ref="J2:N2"/>
    <mergeCell ref="A2:A3"/>
    <mergeCell ref="B2:B3"/>
    <mergeCell ref="C2:C3"/>
    <mergeCell ref="D2:D3"/>
    <mergeCell ref="O2:O3"/>
    <mergeCell ref="P2:P3"/>
    <mergeCell ref="Q2:Q3"/>
    <mergeCell ref="R2:R3"/>
    <mergeCell ref="R4:R7"/>
  </mergeCells>
  <pageMargins left="0.751388888888889" right="0.751388888888889" top="1" bottom="1" header="0.5" footer="0.5"/>
  <pageSetup paperSize="9" scale="5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C2" sqref="C2:C3"/>
    </sheetView>
  </sheetViews>
  <sheetFormatPr defaultColWidth="9" defaultRowHeight="14.4"/>
  <cols>
    <col min="1" max="1" width="8.37962962962963" customWidth="1"/>
    <col min="2" max="2" width="15.25" customWidth="1"/>
    <col min="3" max="3" width="21.25" customWidth="1"/>
    <col min="4" max="9" width="14" customWidth="1"/>
    <col min="10" max="12" width="10.5" customWidth="1"/>
    <col min="13" max="13" width="18" customWidth="1"/>
  </cols>
  <sheetData>
    <row r="1" ht="32.4" spans="1:13">
      <c r="A1" s="1" t="s">
        <v>26</v>
      </c>
      <c r="B1" s="1"/>
      <c r="C1" s="1"/>
      <c r="D1" s="1"/>
      <c r="E1" s="1"/>
      <c r="F1" s="2"/>
      <c r="G1" s="1"/>
      <c r="H1" s="1"/>
      <c r="I1" s="1"/>
      <c r="J1" s="9"/>
      <c r="K1" s="9"/>
      <c r="L1" s="9"/>
      <c r="M1" s="1"/>
    </row>
    <row r="2" ht="36" customHeight="1" spans="1:13">
      <c r="A2" s="3" t="s">
        <v>1</v>
      </c>
      <c r="B2" s="4" t="s">
        <v>2</v>
      </c>
      <c r="C2" s="4" t="s">
        <v>27</v>
      </c>
      <c r="D2" s="4" t="s">
        <v>5</v>
      </c>
      <c r="E2" s="4"/>
      <c r="F2" s="5"/>
      <c r="G2" s="4" t="s">
        <v>6</v>
      </c>
      <c r="H2" s="4"/>
      <c r="I2" s="4"/>
      <c r="J2" s="10" t="s">
        <v>7</v>
      </c>
      <c r="K2" s="10" t="s">
        <v>8</v>
      </c>
      <c r="L2" s="10" t="s">
        <v>9</v>
      </c>
      <c r="M2" s="4" t="s">
        <v>10</v>
      </c>
    </row>
    <row r="3" ht="55" customHeight="1" spans="1:13">
      <c r="A3" s="3"/>
      <c r="B3" s="4"/>
      <c r="C3" s="4"/>
      <c r="D3" s="4" t="s">
        <v>11</v>
      </c>
      <c r="E3" s="4" t="s">
        <v>12</v>
      </c>
      <c r="F3" s="5" t="s">
        <v>28</v>
      </c>
      <c r="G3" s="4" t="s">
        <v>16</v>
      </c>
      <c r="H3" s="4" t="s">
        <v>29</v>
      </c>
      <c r="I3" s="5" t="s">
        <v>30</v>
      </c>
      <c r="J3" s="11"/>
      <c r="K3" s="11"/>
      <c r="L3" s="11"/>
      <c r="M3" s="4"/>
    </row>
    <row r="4" ht="75" customHeight="1" spans="1:13">
      <c r="A4" s="6">
        <v>1</v>
      </c>
      <c r="B4" s="7" t="s">
        <v>31</v>
      </c>
      <c r="C4" s="7" t="s">
        <v>32</v>
      </c>
      <c r="D4" s="7">
        <v>1212</v>
      </c>
      <c r="E4" s="7">
        <v>1211.06</v>
      </c>
      <c r="F4" s="7">
        <v>200</v>
      </c>
      <c r="G4" s="7">
        <v>819</v>
      </c>
      <c r="H4" s="7">
        <v>819</v>
      </c>
      <c r="I4" s="7">
        <v>60</v>
      </c>
      <c r="J4" s="7">
        <f t="shared" ref="J4:J8" si="0">D4*F4/10000+G4*I4/10000</f>
        <v>29.154</v>
      </c>
      <c r="K4" s="7">
        <v>0</v>
      </c>
      <c r="L4" s="7">
        <f t="shared" ref="L4:L8" si="1">J4-K4</f>
        <v>29.154</v>
      </c>
      <c r="M4" s="12" t="s">
        <v>33</v>
      </c>
    </row>
    <row r="5" ht="75" customHeight="1" spans="1:13">
      <c r="A5" s="6">
        <v>2</v>
      </c>
      <c r="B5" s="7" t="s">
        <v>34</v>
      </c>
      <c r="C5" s="7" t="s">
        <v>35</v>
      </c>
      <c r="D5" s="7">
        <v>1800</v>
      </c>
      <c r="E5" s="7">
        <v>1800</v>
      </c>
      <c r="F5" s="7">
        <v>200</v>
      </c>
      <c r="G5" s="7">
        <v>840</v>
      </c>
      <c r="H5" s="7">
        <v>840</v>
      </c>
      <c r="I5" s="7">
        <v>60</v>
      </c>
      <c r="J5" s="7">
        <f t="shared" si="0"/>
        <v>41.04</v>
      </c>
      <c r="K5" s="7">
        <v>20</v>
      </c>
      <c r="L5" s="7">
        <f t="shared" si="1"/>
        <v>21.04</v>
      </c>
      <c r="M5" s="12" t="s">
        <v>36</v>
      </c>
    </row>
    <row r="6" ht="75" customHeight="1" spans="1:13">
      <c r="A6" s="6">
        <v>3</v>
      </c>
      <c r="B6" s="7" t="s">
        <v>37</v>
      </c>
      <c r="C6" s="7" t="s">
        <v>38</v>
      </c>
      <c r="D6" s="7">
        <v>1036</v>
      </c>
      <c r="E6" s="7">
        <v>1029.6</v>
      </c>
      <c r="F6" s="7">
        <v>200</v>
      </c>
      <c r="G6" s="7">
        <v>700</v>
      </c>
      <c r="H6" s="7">
        <v>700</v>
      </c>
      <c r="I6" s="7">
        <v>60</v>
      </c>
      <c r="J6" s="7">
        <f t="shared" si="0"/>
        <v>24.92</v>
      </c>
      <c r="K6" s="7">
        <v>10</v>
      </c>
      <c r="L6" s="7">
        <f t="shared" si="1"/>
        <v>14.92</v>
      </c>
      <c r="M6" s="12" t="s">
        <v>39</v>
      </c>
    </row>
    <row r="7" ht="75" customHeight="1" spans="1:13">
      <c r="A7" s="6">
        <v>4</v>
      </c>
      <c r="B7" s="7" t="s">
        <v>40</v>
      </c>
      <c r="C7" s="7" t="s">
        <v>41</v>
      </c>
      <c r="D7" s="7">
        <v>2325</v>
      </c>
      <c r="E7" s="7">
        <v>2325</v>
      </c>
      <c r="F7" s="7">
        <v>200</v>
      </c>
      <c r="G7" s="7">
        <v>1106</v>
      </c>
      <c r="H7" s="7">
        <v>1106</v>
      </c>
      <c r="I7" s="7">
        <v>60</v>
      </c>
      <c r="J7" s="7">
        <f t="shared" si="0"/>
        <v>53.136</v>
      </c>
      <c r="K7" s="7">
        <v>20</v>
      </c>
      <c r="L7" s="7">
        <f t="shared" si="1"/>
        <v>33.136</v>
      </c>
      <c r="M7" s="12" t="s">
        <v>42</v>
      </c>
    </row>
    <row r="8" ht="75" customHeight="1" spans="1:13">
      <c r="A8" s="6">
        <v>5</v>
      </c>
      <c r="B8" s="7" t="s">
        <v>43</v>
      </c>
      <c r="C8" s="7" t="s">
        <v>44</v>
      </c>
      <c r="D8" s="7">
        <v>1064</v>
      </c>
      <c r="E8" s="7">
        <v>1050</v>
      </c>
      <c r="F8" s="7">
        <v>200</v>
      </c>
      <c r="G8" s="7">
        <v>735</v>
      </c>
      <c r="H8" s="7">
        <v>735</v>
      </c>
      <c r="I8" s="7">
        <v>60</v>
      </c>
      <c r="J8" s="7">
        <f t="shared" si="0"/>
        <v>25.69</v>
      </c>
      <c r="K8" s="7">
        <v>14</v>
      </c>
      <c r="L8" s="7">
        <f t="shared" si="1"/>
        <v>11.69</v>
      </c>
      <c r="M8" s="12" t="s">
        <v>45</v>
      </c>
    </row>
    <row r="9" ht="20.4" spans="1:13">
      <c r="A9" s="8" t="s">
        <v>46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</sheetData>
  <mergeCells count="11">
    <mergeCell ref="A1:M1"/>
    <mergeCell ref="D2:F2"/>
    <mergeCell ref="G2:I2"/>
    <mergeCell ref="A9:M9"/>
    <mergeCell ref="A2:A3"/>
    <mergeCell ref="B2:B3"/>
    <mergeCell ref="C2:C3"/>
    <mergeCell ref="J2:J3"/>
    <mergeCell ref="K2:K3"/>
    <mergeCell ref="L2:L3"/>
    <mergeCell ref="M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凉*殇</cp:lastModifiedBy>
  <dcterms:created xsi:type="dcterms:W3CDTF">2022-11-29T17:37:00Z</dcterms:created>
  <dcterms:modified xsi:type="dcterms:W3CDTF">2024-09-14T01:42:31Z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CCB3535FABEF43DAAB1917F7BFB1BE19_13</vt:lpwstr>
  </property>
  <property fmtid="{D5CDD505-2E9C-101B-9397-08002B2CF9AE}" pid="3" name="KSOProductBuildVer">
    <vt:lpwstr>2052-12.1.0.18240</vt:lpwstr>
  </property>
</Properties>
</file>