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公示表" sheetId="1" r:id="rId1"/>
    <sheet name="汇总表" sheetId="2" r:id="rId2"/>
  </sheets>
  <calcPr calcId="144525"/>
</workbook>
</file>

<file path=xl/sharedStrings.xml><?xml version="1.0" encoding="utf-8"?>
<sst xmlns="http://schemas.openxmlformats.org/spreadsheetml/2006/main" count="249" uniqueCount="144">
  <si>
    <t>隆德县2025年基础母牛补栏项目资金兑付公示表</t>
  </si>
  <si>
    <t>序号</t>
  </si>
  <si>
    <t>乡镇</t>
  </si>
  <si>
    <t>行政村</t>
  </si>
  <si>
    <t>养殖户</t>
  </si>
  <si>
    <t>身份证号</t>
  </si>
  <si>
    <t>补贴数量
（头）</t>
  </si>
  <si>
    <t>补贴合计（元）</t>
  </si>
  <si>
    <t>补贴资金来源</t>
  </si>
  <si>
    <t>备注</t>
  </si>
  <si>
    <t>自治区项目资金
（500元/头）</t>
  </si>
  <si>
    <t>衔接资金
（1500元/头）</t>
  </si>
  <si>
    <t>西门塔尔</t>
  </si>
  <si>
    <t>和牛</t>
  </si>
  <si>
    <t>联财镇</t>
  </si>
  <si>
    <t>联合村</t>
  </si>
  <si>
    <t>王军刚</t>
  </si>
  <si>
    <t>642224********2411</t>
  </si>
  <si>
    <t>王德有</t>
  </si>
  <si>
    <t>642224********02438</t>
  </si>
  <si>
    <t>隆德县康之源种养殖家庭农场</t>
  </si>
  <si>
    <t>642224********2435</t>
  </si>
  <si>
    <t>张程乡</t>
  </si>
  <si>
    <t>赵北孝村</t>
  </si>
  <si>
    <t>马具福</t>
  </si>
  <si>
    <t>642224********2614</t>
  </si>
  <si>
    <t>马进堂</t>
  </si>
  <si>
    <t>642224********2618</t>
  </si>
  <si>
    <t>马臣</t>
  </si>
  <si>
    <t>642224********2630</t>
  </si>
  <si>
    <t>马具忠</t>
  </si>
  <si>
    <t>642224********2615</t>
  </si>
  <si>
    <t>车红德</t>
  </si>
  <si>
    <t>642224********2610</t>
  </si>
  <si>
    <t>马具安</t>
  </si>
  <si>
    <t>李永娟</t>
  </si>
  <si>
    <t>642224********262X</t>
  </si>
  <si>
    <t>李哈拉村</t>
  </si>
  <si>
    <t>摆凤喜</t>
  </si>
  <si>
    <t>摆凤林</t>
  </si>
  <si>
    <t>642224********619</t>
  </si>
  <si>
    <t>摆清珍</t>
  </si>
  <si>
    <t>642224********2612</t>
  </si>
  <si>
    <t>摆云</t>
  </si>
  <si>
    <t>642224********263X</t>
  </si>
  <si>
    <t>摆清俊</t>
  </si>
  <si>
    <t>642224********2613</t>
  </si>
  <si>
    <t>密存林</t>
  </si>
  <si>
    <t>642224********2617</t>
  </si>
  <si>
    <t>马耀忠</t>
  </si>
  <si>
    <t>642224********261X</t>
  </si>
  <si>
    <t>马耀仓</t>
  </si>
  <si>
    <t>车有福</t>
  </si>
  <si>
    <t>642224********2616</t>
  </si>
  <si>
    <t>崔家湾村</t>
  </si>
  <si>
    <t>喇玉军</t>
  </si>
  <si>
    <t>张程村</t>
  </si>
  <si>
    <t>马雪明</t>
  </si>
  <si>
    <t>642224********2611</t>
  </si>
  <si>
    <t>马福平</t>
  </si>
  <si>
    <t>马建龙</t>
  </si>
  <si>
    <t>马富学</t>
  </si>
  <si>
    <t>642224********2619</t>
  </si>
  <si>
    <t>铁世虎</t>
  </si>
  <si>
    <t>隆德县国孝牧业有限公司</t>
  </si>
  <si>
    <t>隆德县金志种养殖家庭农场</t>
  </si>
  <si>
    <t>观庄乡</t>
  </si>
  <si>
    <t>大庄村</t>
  </si>
  <si>
    <t>王斌</t>
  </si>
  <si>
    <t>642224********0816</t>
  </si>
  <si>
    <t>观堡村</t>
  </si>
  <si>
    <t>石海堆</t>
  </si>
  <si>
    <t>642224********1016</t>
  </si>
  <si>
    <t>后庄村</t>
  </si>
  <si>
    <t>李栓海</t>
  </si>
  <si>
    <t>642224********0814</t>
  </si>
  <si>
    <t>温堡乡</t>
  </si>
  <si>
    <t>杜堡村</t>
  </si>
  <si>
    <t>杜明安</t>
  </si>
  <si>
    <t>642224********3417</t>
  </si>
  <si>
    <t>杜江船</t>
  </si>
  <si>
    <t>642224********341X</t>
  </si>
  <si>
    <t>杜彦军</t>
  </si>
  <si>
    <t>642224********3453</t>
  </si>
  <si>
    <t>杜小成</t>
  </si>
  <si>
    <t>642224********3410</t>
  </si>
  <si>
    <t>杨堡村</t>
  </si>
  <si>
    <t>杨彦宁</t>
  </si>
  <si>
    <t>642224********3455</t>
  </si>
  <si>
    <t>新庄村</t>
  </si>
  <si>
    <t>刘廷玺</t>
  </si>
  <si>
    <t>642224********2815</t>
  </si>
  <si>
    <t>赵岁林</t>
  </si>
  <si>
    <t>陈小兵</t>
  </si>
  <si>
    <t>642224********2832</t>
  </si>
  <si>
    <t>鲁映东</t>
  </si>
  <si>
    <t>642224********2818</t>
  </si>
  <si>
    <t>赵智强</t>
  </si>
  <si>
    <t>夏坡村</t>
  </si>
  <si>
    <t>孙勤学</t>
  </si>
  <si>
    <t>642224********2819</t>
  </si>
  <si>
    <t>凤岭乡</t>
  </si>
  <si>
    <t>薛岔村</t>
  </si>
  <si>
    <t>刘魁</t>
  </si>
  <si>
    <t>642224********1813</t>
  </si>
  <si>
    <t>城关镇</t>
  </si>
  <si>
    <t>竹林社区</t>
  </si>
  <si>
    <t>马金贵</t>
  </si>
  <si>
    <t>642224********0210</t>
  </si>
  <si>
    <t>峰台社区</t>
  </si>
  <si>
    <t>方向</t>
  </si>
  <si>
    <t>642224********0411</t>
  </si>
  <si>
    <t>宁夏隆德县
银祥家庭农
场</t>
  </si>
  <si>
    <t>642221********1960</t>
  </si>
  <si>
    <t>隆德县四季青种养殖专业合作社</t>
  </si>
  <si>
    <t>642224********102X</t>
  </si>
  <si>
    <t>阳洼村</t>
  </si>
  <si>
    <t>隆德县德源养殖专业合作社</t>
  </si>
  <si>
    <t>642224********1413</t>
  </si>
  <si>
    <t>杜川村</t>
  </si>
  <si>
    <t>隆德县新盛元养牛专业合作社</t>
  </si>
  <si>
    <t>642224********3412</t>
  </si>
  <si>
    <t>隆德县海盛种养殖家庭农场</t>
  </si>
  <si>
    <t>642224********3424</t>
  </si>
  <si>
    <t>隆德县国鹏养殖专业合作社</t>
  </si>
  <si>
    <t>642224********2817</t>
  </si>
  <si>
    <t>沙塘镇</t>
  </si>
  <si>
    <t>清泉村</t>
  </si>
  <si>
    <t>宁夏首信养殖有限责任公司</t>
  </si>
  <si>
    <t>630105********0015</t>
  </si>
  <si>
    <t>奠安乡</t>
  </si>
  <si>
    <t>景林村</t>
  </si>
  <si>
    <t>宁夏大洋农牧集团有限公司</t>
  </si>
  <si>
    <t>120102********1418</t>
  </si>
  <si>
    <t>合计</t>
  </si>
  <si>
    <t>隆德县2025年第二批基础母牛补栏资金兑付汇总表</t>
  </si>
  <si>
    <t>户数</t>
  </si>
  <si>
    <t>现存栏数量（头）</t>
  </si>
  <si>
    <t>补栏数量（头）</t>
  </si>
  <si>
    <t>补栏
合计
（头）</t>
  </si>
  <si>
    <t>补贴资金（元）</t>
  </si>
  <si>
    <t>秦川牛</t>
  </si>
  <si>
    <t>安格斯</t>
  </si>
  <si>
    <t xml:space="preserve">  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</si>
</sst>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ajor"/>
    </font>
    <font>
      <b/>
      <sz val="20"/>
      <name val="方正小标宋简体"/>
      <charset val="134"/>
    </font>
    <font>
      <b/>
      <sz val="12"/>
      <name val="仿宋"/>
      <charset val="134"/>
    </font>
    <font>
      <b/>
      <sz val="12"/>
      <name val="宋体"/>
      <charset val="134"/>
      <scheme val="major"/>
    </font>
    <font>
      <b/>
      <sz val="12"/>
      <name val="宋体"/>
      <charset val="134"/>
    </font>
    <font>
      <sz val="14"/>
      <name val="宋体"/>
      <charset val="134"/>
    </font>
    <font>
      <b/>
      <sz val="12"/>
      <color rgb="FF000000"/>
      <name val="宋体"/>
      <charset val="134"/>
      <scheme val="major"/>
    </font>
    <font>
      <b/>
      <sz val="12"/>
      <color indexed="8"/>
      <name val="宋体"/>
      <charset val="134"/>
      <scheme val="major"/>
    </font>
    <font>
      <b/>
      <sz val="9"/>
      <color theme="1"/>
      <name val="宋体"/>
      <charset val="134"/>
    </font>
    <font>
      <b/>
      <sz val="18"/>
      <name val="方正小标宋简体"/>
      <charset val="134"/>
    </font>
    <font>
      <b/>
      <sz val="11"/>
      <color indexed="8"/>
      <name val="宋体"/>
      <charset val="134"/>
    </font>
    <font>
      <b/>
      <sz val="11"/>
      <color rgb="FF000000"/>
      <name val="宋体"/>
      <charset val="134"/>
      <scheme val="maj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4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5" borderId="22" applyNumberFormat="0" applyFon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21" fillId="0" borderId="0">
      <alignment vertical="center"/>
    </xf>
    <xf numFmtId="0" fontId="19" fillId="25" borderId="0" applyNumberFormat="0" applyBorder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9" fillId="19" borderId="23" applyNumberFormat="0" applyAlignment="0" applyProtection="0">
      <alignment vertical="center"/>
    </xf>
    <xf numFmtId="0" fontId="26" fillId="19" borderId="20" applyNumberFormat="0" applyAlignment="0" applyProtection="0">
      <alignment vertical="center"/>
    </xf>
    <xf numFmtId="0" fontId="20" fillId="6" borderId="21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1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52" applyFont="1" applyFill="1" applyBorder="1" applyAlignment="1">
      <alignment horizontal="center" vertical="center"/>
    </xf>
    <xf numFmtId="0" fontId="4" fillId="0" borderId="0" xfId="51" applyFont="1" applyFill="1" applyBorder="1" applyAlignment="1">
      <alignment horizontal="left" vertical="center" wrapText="1"/>
    </xf>
    <xf numFmtId="0" fontId="5" fillId="0" borderId="1" xfId="53" applyFont="1" applyFill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0" fontId="5" fillId="0" borderId="2" xfId="52" applyFont="1" applyFill="1" applyBorder="1" applyAlignment="1">
      <alignment horizontal="center" vertical="center" wrapText="1"/>
    </xf>
    <xf numFmtId="0" fontId="5" fillId="0" borderId="3" xfId="52" applyFont="1" applyFill="1" applyBorder="1" applyAlignment="1">
      <alignment horizontal="center" vertical="center" wrapText="1"/>
    </xf>
    <xf numFmtId="0" fontId="5" fillId="0" borderId="4" xfId="52" applyFont="1" applyFill="1" applyBorder="1" applyAlignment="1">
      <alignment horizontal="center" vertical="center" wrapText="1"/>
    </xf>
    <xf numFmtId="0" fontId="5" fillId="0" borderId="5" xfId="53" applyFont="1" applyFill="1" applyBorder="1" applyAlignment="1">
      <alignment horizontal="center" vertical="center" wrapText="1"/>
    </xf>
    <xf numFmtId="0" fontId="5" fillId="0" borderId="5" xfId="52" applyFont="1" applyFill="1" applyBorder="1" applyAlignment="1">
      <alignment horizontal="center" vertical="center" wrapText="1"/>
    </xf>
    <xf numFmtId="0" fontId="6" fillId="0" borderId="6" xfId="53" applyFont="1" applyFill="1" applyBorder="1" applyAlignment="1">
      <alignment horizontal="center" vertical="center" wrapText="1"/>
    </xf>
    <xf numFmtId="0" fontId="6" fillId="0" borderId="1" xfId="53" applyFont="1" applyFill="1" applyBorder="1" applyAlignment="1">
      <alignment horizontal="center" vertical="center" wrapText="1"/>
    </xf>
    <xf numFmtId="0" fontId="7" fillId="0" borderId="1" xfId="53" applyFont="1" applyFill="1" applyBorder="1" applyAlignment="1">
      <alignment horizontal="center" vertical="center" wrapText="1"/>
    </xf>
    <xf numFmtId="0" fontId="7" fillId="0" borderId="7" xfId="53" applyFont="1" applyFill="1" applyBorder="1" applyAlignment="1">
      <alignment horizontal="center" vertical="center" wrapText="1"/>
    </xf>
    <xf numFmtId="0" fontId="7" fillId="0" borderId="0" xfId="53" applyFont="1" applyFill="1" applyBorder="1" applyAlignment="1">
      <alignment horizontal="center" vertical="center" wrapText="1"/>
    </xf>
    <xf numFmtId="0" fontId="7" fillId="0" borderId="6" xfId="53" applyFont="1" applyFill="1" applyBorder="1" applyAlignment="1">
      <alignment horizontal="center" vertical="center" wrapText="1"/>
    </xf>
    <xf numFmtId="0" fontId="7" fillId="0" borderId="8" xfId="53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1" fillId="0" borderId="0" xfId="53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/>
    </xf>
    <xf numFmtId="0" fontId="5" fillId="0" borderId="9" xfId="52" applyFont="1" applyFill="1" applyBorder="1" applyAlignment="1">
      <alignment horizontal="center" vertical="center" wrapText="1"/>
    </xf>
    <xf numFmtId="0" fontId="8" fillId="0" borderId="6" xfId="37" applyNumberFormat="1" applyFont="1" applyFill="1" applyBorder="1" applyAlignment="1">
      <alignment horizontal="center" vertical="center" wrapText="1"/>
    </xf>
    <xf numFmtId="0" fontId="8" fillId="0" borderId="6" xfId="37" applyFont="1" applyFill="1" applyBorder="1" applyAlignment="1">
      <alignment horizontal="center" vertical="center" wrapText="1"/>
    </xf>
    <xf numFmtId="0" fontId="9" fillId="0" borderId="6" xfId="37" applyFont="1" applyFill="1" applyBorder="1" applyAlignment="1">
      <alignment horizontal="center" vertical="center" wrapText="1"/>
    </xf>
    <xf numFmtId="0" fontId="5" fillId="0" borderId="0" xfId="52" applyFont="1" applyFill="1" applyBorder="1" applyAlignment="1">
      <alignment horizontal="center" vertical="center" wrapText="1"/>
    </xf>
    <xf numFmtId="0" fontId="10" fillId="0" borderId="6" xfId="54" applyFont="1" applyFill="1" applyBorder="1" applyAlignment="1">
      <alignment horizontal="center" vertical="center" wrapText="1"/>
    </xf>
    <xf numFmtId="0" fontId="10" fillId="0" borderId="6" xfId="53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0" fontId="7" fillId="0" borderId="6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1" fillId="0" borderId="0" xfId="51" applyFont="1" applyFill="1" applyAlignment="1">
      <alignment horizontal="center" vertical="center"/>
    </xf>
    <xf numFmtId="0" fontId="12" fillId="0" borderId="1" xfId="37" applyFont="1" applyFill="1" applyBorder="1" applyAlignment="1">
      <alignment horizontal="center" vertical="center" wrapText="1"/>
    </xf>
    <xf numFmtId="0" fontId="12" fillId="0" borderId="10" xfId="37" applyFont="1" applyFill="1" applyBorder="1" applyAlignment="1">
      <alignment horizontal="center" vertical="center" wrapText="1"/>
    </xf>
    <xf numFmtId="0" fontId="12" fillId="0" borderId="11" xfId="37" applyFont="1" applyFill="1" applyBorder="1" applyAlignment="1">
      <alignment horizontal="center" vertical="center" wrapText="1"/>
    </xf>
    <xf numFmtId="0" fontId="12" fillId="0" borderId="12" xfId="37" applyFont="1" applyFill="1" applyBorder="1" applyAlignment="1">
      <alignment horizontal="center" vertical="center" wrapText="1"/>
    </xf>
    <xf numFmtId="0" fontId="12" fillId="0" borderId="13" xfId="37" applyFont="1" applyFill="1" applyBorder="1" applyAlignment="1">
      <alignment horizontal="center" vertical="center" wrapText="1"/>
    </xf>
    <xf numFmtId="0" fontId="12" fillId="0" borderId="14" xfId="37" applyFont="1" applyFill="1" applyBorder="1" applyAlignment="1">
      <alignment horizontal="center" vertical="center" wrapText="1"/>
    </xf>
    <xf numFmtId="0" fontId="12" fillId="0" borderId="5" xfId="37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/>
    </xf>
    <xf numFmtId="0" fontId="5" fillId="0" borderId="15" xfId="53" applyFont="1" applyFill="1" applyBorder="1" applyAlignment="1">
      <alignment horizontal="center" vertical="center" wrapText="1"/>
    </xf>
    <xf numFmtId="0" fontId="5" fillId="0" borderId="6" xfId="53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3" fillId="0" borderId="18" xfId="37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常规_核验登记表" xfId="21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常规_Sheet4_1" xfId="37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4" xfId="51"/>
    <cellStyle name="常规_Sheet1_1" xfId="52"/>
    <cellStyle name="常规_Sheet3_1" xfId="53"/>
    <cellStyle name="常规_Sheet1_2" xfId="54"/>
  </cellStyles>
  <dxfs count="19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7"/>
  <sheetViews>
    <sheetView tabSelected="1" workbookViewId="0">
      <selection activeCell="A53" sqref="$A53:$XFD53"/>
    </sheetView>
  </sheetViews>
  <sheetFormatPr defaultColWidth="9" defaultRowHeight="32" customHeight="1"/>
  <cols>
    <col min="1" max="1" width="5.375" style="35" customWidth="1"/>
    <col min="2" max="2" width="8.625" style="35" customWidth="1"/>
    <col min="3" max="3" width="9.625" style="35" customWidth="1"/>
    <col min="4" max="4" width="16" style="35" customWidth="1"/>
    <col min="5" max="5" width="24" style="35" customWidth="1"/>
    <col min="6" max="6" width="9.5" style="35" customWidth="1"/>
    <col min="7" max="7" width="8.125" style="35" customWidth="1"/>
    <col min="8" max="9" width="15.125" style="35" customWidth="1"/>
    <col min="10" max="10" width="13" style="35" customWidth="1"/>
    <col min="11" max="11" width="7.5" style="35" customWidth="1"/>
    <col min="12" max="16384" width="9" style="35"/>
  </cols>
  <sheetData>
    <row r="1" s="35" customFormat="1" customHeight="1" spans="1:11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="35" customFormat="1" ht="15" customHeight="1" spans="1:11">
      <c r="A2" s="37" t="s">
        <v>1</v>
      </c>
      <c r="B2" s="37" t="s">
        <v>2</v>
      </c>
      <c r="C2" s="37" t="s">
        <v>3</v>
      </c>
      <c r="D2" s="37" t="s">
        <v>4</v>
      </c>
      <c r="E2" s="37" t="s">
        <v>5</v>
      </c>
      <c r="F2" s="38" t="s">
        <v>6</v>
      </c>
      <c r="G2" s="39"/>
      <c r="H2" s="37" t="s">
        <v>7</v>
      </c>
      <c r="I2" s="51" t="s">
        <v>8</v>
      </c>
      <c r="J2" s="51"/>
      <c r="K2" s="37" t="s">
        <v>9</v>
      </c>
    </row>
    <row r="3" s="35" customFormat="1" ht="18" customHeight="1" spans="1:11">
      <c r="A3" s="40"/>
      <c r="B3" s="40"/>
      <c r="C3" s="40"/>
      <c r="D3" s="40"/>
      <c r="E3" s="40"/>
      <c r="F3" s="41"/>
      <c r="G3" s="42"/>
      <c r="H3" s="40"/>
      <c r="I3" s="37" t="s">
        <v>10</v>
      </c>
      <c r="J3" s="37" t="s">
        <v>11</v>
      </c>
      <c r="K3" s="40"/>
    </row>
    <row r="4" s="35" customFormat="1" ht="23" customHeight="1" spans="1:11">
      <c r="A4" s="43"/>
      <c r="B4" s="43"/>
      <c r="C4" s="43"/>
      <c r="D4" s="43"/>
      <c r="E4" s="43"/>
      <c r="F4" s="43" t="s">
        <v>12</v>
      </c>
      <c r="G4" s="41" t="s">
        <v>13</v>
      </c>
      <c r="H4" s="43"/>
      <c r="I4" s="40"/>
      <c r="J4" s="40"/>
      <c r="K4" s="43"/>
    </row>
    <row r="5" s="35" customFormat="1" customHeight="1" spans="1:11">
      <c r="A5" s="44">
        <v>1</v>
      </c>
      <c r="B5" s="44" t="s">
        <v>14</v>
      </c>
      <c r="C5" s="44" t="s">
        <v>15</v>
      </c>
      <c r="D5" s="45" t="s">
        <v>16</v>
      </c>
      <c r="E5" s="44" t="s">
        <v>17</v>
      </c>
      <c r="F5" s="44">
        <v>10</v>
      </c>
      <c r="G5" s="46"/>
      <c r="H5" s="47">
        <f>I5+J5</f>
        <v>20000</v>
      </c>
      <c r="I5" s="47">
        <f>F5*500</f>
        <v>5000</v>
      </c>
      <c r="J5" s="48">
        <f>F5*1500</f>
        <v>15000</v>
      </c>
      <c r="K5" s="44"/>
    </row>
    <row r="6" s="35" customFormat="1" customHeight="1" spans="1:11">
      <c r="A6" s="44">
        <v>2</v>
      </c>
      <c r="B6" s="44" t="s">
        <v>14</v>
      </c>
      <c r="C6" s="44" t="s">
        <v>15</v>
      </c>
      <c r="D6" s="45" t="s">
        <v>18</v>
      </c>
      <c r="E6" s="44" t="s">
        <v>19</v>
      </c>
      <c r="F6" s="44">
        <v>10</v>
      </c>
      <c r="G6" s="46"/>
      <c r="H6" s="47">
        <f>I6+J6</f>
        <v>20000</v>
      </c>
      <c r="I6" s="47">
        <f>F6*500</f>
        <v>5000</v>
      </c>
      <c r="J6" s="48">
        <f>F6*1500</f>
        <v>15000</v>
      </c>
      <c r="K6" s="44"/>
    </row>
    <row r="7" s="35" customFormat="1" customHeight="1" spans="1:11">
      <c r="A7" s="44">
        <v>3</v>
      </c>
      <c r="B7" s="44" t="s">
        <v>14</v>
      </c>
      <c r="C7" s="44" t="s">
        <v>15</v>
      </c>
      <c r="D7" s="45" t="s">
        <v>20</v>
      </c>
      <c r="E7" s="44" t="s">
        <v>21</v>
      </c>
      <c r="F7" s="44">
        <v>20</v>
      </c>
      <c r="G7" s="46"/>
      <c r="H7" s="47">
        <f>I7+J7</f>
        <v>40000</v>
      </c>
      <c r="I7" s="47">
        <f>F7*500</f>
        <v>10000</v>
      </c>
      <c r="J7" s="48">
        <f>F7*1500</f>
        <v>30000</v>
      </c>
      <c r="K7" s="45"/>
    </row>
    <row r="8" s="35" customFormat="1" customHeight="1" spans="1:11">
      <c r="A8" s="44">
        <v>4</v>
      </c>
      <c r="B8" s="44" t="s">
        <v>22</v>
      </c>
      <c r="C8" s="44" t="s">
        <v>23</v>
      </c>
      <c r="D8" s="45" t="s">
        <v>24</v>
      </c>
      <c r="E8" s="44" t="s">
        <v>25</v>
      </c>
      <c r="F8" s="44">
        <v>10</v>
      </c>
      <c r="G8" s="46"/>
      <c r="H8" s="47">
        <f t="shared" ref="H8:H32" si="0">I8+J8</f>
        <v>20000</v>
      </c>
      <c r="I8" s="47">
        <f t="shared" ref="I8:I32" si="1">F8*500</f>
        <v>5000</v>
      </c>
      <c r="J8" s="48">
        <f t="shared" ref="J8:J32" si="2">F8*1500</f>
        <v>15000</v>
      </c>
      <c r="K8" s="44"/>
    </row>
    <row r="9" s="35" customFormat="1" customHeight="1" spans="1:11">
      <c r="A9" s="44">
        <v>5</v>
      </c>
      <c r="B9" s="44" t="s">
        <v>22</v>
      </c>
      <c r="C9" s="44" t="s">
        <v>23</v>
      </c>
      <c r="D9" s="45" t="s">
        <v>26</v>
      </c>
      <c r="E9" s="44" t="s">
        <v>27</v>
      </c>
      <c r="F9" s="44">
        <v>10</v>
      </c>
      <c r="G9" s="46"/>
      <c r="H9" s="47">
        <f t="shared" si="0"/>
        <v>20000</v>
      </c>
      <c r="I9" s="47">
        <f t="shared" si="1"/>
        <v>5000</v>
      </c>
      <c r="J9" s="48">
        <f t="shared" si="2"/>
        <v>15000</v>
      </c>
      <c r="K9" s="45"/>
    </row>
    <row r="10" s="35" customFormat="1" customHeight="1" spans="1:11">
      <c r="A10" s="44">
        <v>6</v>
      </c>
      <c r="B10" s="44" t="s">
        <v>22</v>
      </c>
      <c r="C10" s="44" t="s">
        <v>23</v>
      </c>
      <c r="D10" s="45" t="s">
        <v>28</v>
      </c>
      <c r="E10" s="44" t="s">
        <v>29</v>
      </c>
      <c r="F10" s="44">
        <v>5</v>
      </c>
      <c r="G10" s="46"/>
      <c r="H10" s="47">
        <f t="shared" si="0"/>
        <v>10000</v>
      </c>
      <c r="I10" s="47">
        <f t="shared" si="1"/>
        <v>2500</v>
      </c>
      <c r="J10" s="48">
        <f t="shared" si="2"/>
        <v>7500</v>
      </c>
      <c r="K10" s="44"/>
    </row>
    <row r="11" s="35" customFormat="1" customHeight="1" spans="1:11">
      <c r="A11" s="44">
        <v>7</v>
      </c>
      <c r="B11" s="44" t="s">
        <v>22</v>
      </c>
      <c r="C11" s="44" t="s">
        <v>23</v>
      </c>
      <c r="D11" s="45" t="s">
        <v>30</v>
      </c>
      <c r="E11" s="44" t="s">
        <v>31</v>
      </c>
      <c r="F11" s="44">
        <v>5</v>
      </c>
      <c r="G11" s="46"/>
      <c r="H11" s="47">
        <f t="shared" si="0"/>
        <v>10000</v>
      </c>
      <c r="I11" s="47">
        <f t="shared" si="1"/>
        <v>2500</v>
      </c>
      <c r="J11" s="48">
        <f t="shared" si="2"/>
        <v>7500</v>
      </c>
      <c r="K11" s="44"/>
    </row>
    <row r="12" s="35" customFormat="1" customHeight="1" spans="1:11">
      <c r="A12" s="44">
        <v>8</v>
      </c>
      <c r="B12" s="44" t="s">
        <v>22</v>
      </c>
      <c r="C12" s="44" t="s">
        <v>23</v>
      </c>
      <c r="D12" s="45" t="s">
        <v>32</v>
      </c>
      <c r="E12" s="44" t="s">
        <v>33</v>
      </c>
      <c r="F12" s="44">
        <v>10</v>
      </c>
      <c r="G12" s="46"/>
      <c r="H12" s="47">
        <f t="shared" si="0"/>
        <v>20000</v>
      </c>
      <c r="I12" s="47">
        <f t="shared" si="1"/>
        <v>5000</v>
      </c>
      <c r="J12" s="48">
        <f t="shared" si="2"/>
        <v>15000</v>
      </c>
      <c r="K12" s="44"/>
    </row>
    <row r="13" s="35" customFormat="1" customHeight="1" spans="1:11">
      <c r="A13" s="44">
        <v>9</v>
      </c>
      <c r="B13" s="44" t="s">
        <v>22</v>
      </c>
      <c r="C13" s="44" t="s">
        <v>23</v>
      </c>
      <c r="D13" s="45" t="s">
        <v>34</v>
      </c>
      <c r="E13" s="44" t="s">
        <v>31</v>
      </c>
      <c r="F13" s="44">
        <v>10</v>
      </c>
      <c r="G13" s="46"/>
      <c r="H13" s="47">
        <f t="shared" si="0"/>
        <v>20000</v>
      </c>
      <c r="I13" s="47">
        <f t="shared" si="1"/>
        <v>5000</v>
      </c>
      <c r="J13" s="48">
        <f t="shared" si="2"/>
        <v>15000</v>
      </c>
      <c r="K13" s="44"/>
    </row>
    <row r="14" s="35" customFormat="1" customHeight="1" spans="1:11">
      <c r="A14" s="44">
        <v>10</v>
      </c>
      <c r="B14" s="44" t="s">
        <v>22</v>
      </c>
      <c r="C14" s="44" t="s">
        <v>23</v>
      </c>
      <c r="D14" s="45" t="s">
        <v>35</v>
      </c>
      <c r="E14" s="44" t="s">
        <v>36</v>
      </c>
      <c r="F14" s="44">
        <v>5</v>
      </c>
      <c r="G14" s="46"/>
      <c r="H14" s="47">
        <f t="shared" si="0"/>
        <v>10000</v>
      </c>
      <c r="I14" s="47">
        <f t="shared" si="1"/>
        <v>2500</v>
      </c>
      <c r="J14" s="48">
        <f t="shared" si="2"/>
        <v>7500</v>
      </c>
      <c r="K14" s="44"/>
    </row>
    <row r="15" s="35" customFormat="1" customHeight="1" spans="1:11">
      <c r="A15" s="44">
        <v>11</v>
      </c>
      <c r="B15" s="44" t="s">
        <v>22</v>
      </c>
      <c r="C15" s="44" t="s">
        <v>37</v>
      </c>
      <c r="D15" s="45" t="s">
        <v>38</v>
      </c>
      <c r="E15" s="44" t="s">
        <v>25</v>
      </c>
      <c r="F15" s="44">
        <v>10</v>
      </c>
      <c r="G15" s="46"/>
      <c r="H15" s="47">
        <f t="shared" si="0"/>
        <v>20000</v>
      </c>
      <c r="I15" s="47">
        <f t="shared" si="1"/>
        <v>5000</v>
      </c>
      <c r="J15" s="48">
        <f t="shared" si="2"/>
        <v>15000</v>
      </c>
      <c r="K15" s="44"/>
    </row>
    <row r="16" s="35" customFormat="1" customHeight="1" spans="1:11">
      <c r="A16" s="44">
        <v>12</v>
      </c>
      <c r="B16" s="44" t="s">
        <v>22</v>
      </c>
      <c r="C16" s="44" t="s">
        <v>37</v>
      </c>
      <c r="D16" s="45" t="s">
        <v>39</v>
      </c>
      <c r="E16" s="44" t="s">
        <v>40</v>
      </c>
      <c r="F16" s="44">
        <v>10</v>
      </c>
      <c r="G16" s="46"/>
      <c r="H16" s="47">
        <f t="shared" si="0"/>
        <v>20000</v>
      </c>
      <c r="I16" s="47">
        <f t="shared" si="1"/>
        <v>5000</v>
      </c>
      <c r="J16" s="48">
        <f t="shared" si="2"/>
        <v>15000</v>
      </c>
      <c r="K16" s="44"/>
    </row>
    <row r="17" s="35" customFormat="1" customHeight="1" spans="1:11">
      <c r="A17" s="44">
        <v>13</v>
      </c>
      <c r="B17" s="44" t="s">
        <v>22</v>
      </c>
      <c r="C17" s="44" t="s">
        <v>37</v>
      </c>
      <c r="D17" s="45" t="s">
        <v>41</v>
      </c>
      <c r="E17" s="44" t="s">
        <v>42</v>
      </c>
      <c r="F17" s="44">
        <v>10</v>
      </c>
      <c r="G17" s="46"/>
      <c r="H17" s="47">
        <f t="shared" si="0"/>
        <v>20000</v>
      </c>
      <c r="I17" s="47">
        <f t="shared" si="1"/>
        <v>5000</v>
      </c>
      <c r="J17" s="48">
        <f t="shared" si="2"/>
        <v>15000</v>
      </c>
      <c r="K17" s="44"/>
    </row>
    <row r="18" s="35" customFormat="1" customHeight="1" spans="1:11">
      <c r="A18" s="44">
        <v>14</v>
      </c>
      <c r="B18" s="44" t="s">
        <v>22</v>
      </c>
      <c r="C18" s="44" t="s">
        <v>37</v>
      </c>
      <c r="D18" s="45" t="s">
        <v>43</v>
      </c>
      <c r="E18" s="44" t="s">
        <v>44</v>
      </c>
      <c r="F18" s="44">
        <v>10</v>
      </c>
      <c r="G18" s="46"/>
      <c r="H18" s="47">
        <f t="shared" si="0"/>
        <v>20000</v>
      </c>
      <c r="I18" s="47">
        <f t="shared" si="1"/>
        <v>5000</v>
      </c>
      <c r="J18" s="48">
        <f t="shared" si="2"/>
        <v>15000</v>
      </c>
      <c r="K18" s="44"/>
    </row>
    <row r="19" s="35" customFormat="1" customHeight="1" spans="1:11">
      <c r="A19" s="44">
        <v>15</v>
      </c>
      <c r="B19" s="44" t="s">
        <v>22</v>
      </c>
      <c r="C19" s="44" t="s">
        <v>37</v>
      </c>
      <c r="D19" s="45" t="s">
        <v>45</v>
      </c>
      <c r="E19" s="44" t="s">
        <v>46</v>
      </c>
      <c r="F19" s="44">
        <v>10</v>
      </c>
      <c r="G19" s="46"/>
      <c r="H19" s="47">
        <f t="shared" si="0"/>
        <v>20000</v>
      </c>
      <c r="I19" s="47">
        <f t="shared" si="1"/>
        <v>5000</v>
      </c>
      <c r="J19" s="48">
        <f t="shared" si="2"/>
        <v>15000</v>
      </c>
      <c r="K19" s="44"/>
    </row>
    <row r="20" s="35" customFormat="1" customHeight="1" spans="1:11">
      <c r="A20" s="44">
        <v>16</v>
      </c>
      <c r="B20" s="44" t="s">
        <v>22</v>
      </c>
      <c r="C20" s="44" t="s">
        <v>37</v>
      </c>
      <c r="D20" s="45" t="s">
        <v>47</v>
      </c>
      <c r="E20" s="44" t="s">
        <v>48</v>
      </c>
      <c r="F20" s="44">
        <v>6</v>
      </c>
      <c r="G20" s="46"/>
      <c r="H20" s="47">
        <f t="shared" si="0"/>
        <v>12000</v>
      </c>
      <c r="I20" s="47">
        <f t="shared" si="1"/>
        <v>3000</v>
      </c>
      <c r="J20" s="48">
        <f t="shared" si="2"/>
        <v>9000</v>
      </c>
      <c r="K20" s="44"/>
    </row>
    <row r="21" s="35" customFormat="1" customHeight="1" spans="1:11">
      <c r="A21" s="44">
        <v>17</v>
      </c>
      <c r="B21" s="44" t="s">
        <v>22</v>
      </c>
      <c r="C21" s="44" t="s">
        <v>37</v>
      </c>
      <c r="D21" s="45" t="s">
        <v>49</v>
      </c>
      <c r="E21" s="44" t="s">
        <v>50</v>
      </c>
      <c r="F21" s="44">
        <v>10</v>
      </c>
      <c r="G21" s="46"/>
      <c r="H21" s="47">
        <f t="shared" si="0"/>
        <v>20000</v>
      </c>
      <c r="I21" s="47">
        <f t="shared" si="1"/>
        <v>5000</v>
      </c>
      <c r="J21" s="48">
        <f t="shared" si="2"/>
        <v>15000</v>
      </c>
      <c r="K21" s="44"/>
    </row>
    <row r="22" s="35" customFormat="1" customHeight="1" spans="1:11">
      <c r="A22" s="44">
        <v>18</v>
      </c>
      <c r="B22" s="44" t="s">
        <v>22</v>
      </c>
      <c r="C22" s="44" t="s">
        <v>37</v>
      </c>
      <c r="D22" s="45" t="s">
        <v>51</v>
      </c>
      <c r="E22" s="44" t="s">
        <v>27</v>
      </c>
      <c r="F22" s="44">
        <v>10</v>
      </c>
      <c r="G22" s="46"/>
      <c r="H22" s="47">
        <f t="shared" si="0"/>
        <v>20000</v>
      </c>
      <c r="I22" s="47">
        <f t="shared" si="1"/>
        <v>5000</v>
      </c>
      <c r="J22" s="48">
        <f t="shared" si="2"/>
        <v>15000</v>
      </c>
      <c r="K22" s="45"/>
    </row>
    <row r="23" s="35" customFormat="1" customHeight="1" spans="1:11">
      <c r="A23" s="44">
        <v>19</v>
      </c>
      <c r="B23" s="44" t="s">
        <v>22</v>
      </c>
      <c r="C23" s="44" t="s">
        <v>37</v>
      </c>
      <c r="D23" s="45" t="s">
        <v>52</v>
      </c>
      <c r="E23" s="44" t="s">
        <v>53</v>
      </c>
      <c r="F23" s="44">
        <v>5</v>
      </c>
      <c r="G23" s="46"/>
      <c r="H23" s="47">
        <f t="shared" si="0"/>
        <v>10000</v>
      </c>
      <c r="I23" s="47">
        <f t="shared" si="1"/>
        <v>2500</v>
      </c>
      <c r="J23" s="48">
        <f t="shared" si="2"/>
        <v>7500</v>
      </c>
      <c r="K23" s="45"/>
    </row>
    <row r="24" s="35" customFormat="1" customHeight="1" spans="1:11">
      <c r="A24" s="44">
        <v>20</v>
      </c>
      <c r="B24" s="44" t="s">
        <v>22</v>
      </c>
      <c r="C24" s="44" t="s">
        <v>54</v>
      </c>
      <c r="D24" s="45" t="s">
        <v>55</v>
      </c>
      <c r="E24" s="44" t="s">
        <v>50</v>
      </c>
      <c r="F24" s="44">
        <v>9</v>
      </c>
      <c r="G24" s="46"/>
      <c r="H24" s="47">
        <f t="shared" si="0"/>
        <v>18000</v>
      </c>
      <c r="I24" s="47">
        <f t="shared" si="1"/>
        <v>4500</v>
      </c>
      <c r="J24" s="48">
        <f t="shared" si="2"/>
        <v>13500</v>
      </c>
      <c r="K24" s="45"/>
    </row>
    <row r="25" s="35" customFormat="1" customHeight="1" spans="1:11">
      <c r="A25" s="44">
        <v>21</v>
      </c>
      <c r="B25" s="44" t="s">
        <v>22</v>
      </c>
      <c r="C25" s="44" t="s">
        <v>56</v>
      </c>
      <c r="D25" s="45" t="s">
        <v>57</v>
      </c>
      <c r="E25" s="44" t="s">
        <v>58</v>
      </c>
      <c r="F25" s="44">
        <v>10</v>
      </c>
      <c r="G25" s="46"/>
      <c r="H25" s="47">
        <f t="shared" si="0"/>
        <v>20000</v>
      </c>
      <c r="I25" s="47">
        <f t="shared" si="1"/>
        <v>5000</v>
      </c>
      <c r="J25" s="48">
        <f t="shared" si="2"/>
        <v>15000</v>
      </c>
      <c r="K25" s="45"/>
    </row>
    <row r="26" s="35" customFormat="1" customHeight="1" spans="1:11">
      <c r="A26" s="44">
        <v>22</v>
      </c>
      <c r="B26" s="44" t="s">
        <v>22</v>
      </c>
      <c r="C26" s="44" t="s">
        <v>56</v>
      </c>
      <c r="D26" s="45" t="s">
        <v>59</v>
      </c>
      <c r="E26" s="44" t="s">
        <v>58</v>
      </c>
      <c r="F26" s="44">
        <v>5</v>
      </c>
      <c r="G26" s="46"/>
      <c r="H26" s="47">
        <f t="shared" si="0"/>
        <v>10000</v>
      </c>
      <c r="I26" s="47">
        <f t="shared" si="1"/>
        <v>2500</v>
      </c>
      <c r="J26" s="48">
        <f t="shared" si="2"/>
        <v>7500</v>
      </c>
      <c r="K26" s="45"/>
    </row>
    <row r="27" s="35" customFormat="1" customHeight="1" spans="1:11">
      <c r="A27" s="44">
        <v>23</v>
      </c>
      <c r="B27" s="44" t="s">
        <v>22</v>
      </c>
      <c r="C27" s="44" t="s">
        <v>56</v>
      </c>
      <c r="D27" s="45" t="s">
        <v>60</v>
      </c>
      <c r="E27" s="44" t="s">
        <v>58</v>
      </c>
      <c r="F27" s="44">
        <v>10</v>
      </c>
      <c r="G27" s="46"/>
      <c r="H27" s="47">
        <f t="shared" si="0"/>
        <v>20000</v>
      </c>
      <c r="I27" s="47">
        <f t="shared" si="1"/>
        <v>5000</v>
      </c>
      <c r="J27" s="48">
        <f t="shared" si="2"/>
        <v>15000</v>
      </c>
      <c r="K27" s="45"/>
    </row>
    <row r="28" s="35" customFormat="1" customHeight="1" spans="1:11">
      <c r="A28" s="44">
        <v>24</v>
      </c>
      <c r="B28" s="44" t="s">
        <v>22</v>
      </c>
      <c r="C28" s="44" t="s">
        <v>56</v>
      </c>
      <c r="D28" s="45" t="s">
        <v>61</v>
      </c>
      <c r="E28" s="44" t="s">
        <v>62</v>
      </c>
      <c r="F28" s="44">
        <v>6</v>
      </c>
      <c r="G28" s="46"/>
      <c r="H28" s="47">
        <f t="shared" si="0"/>
        <v>12000</v>
      </c>
      <c r="I28" s="47">
        <f t="shared" si="1"/>
        <v>3000</v>
      </c>
      <c r="J28" s="48">
        <f t="shared" si="2"/>
        <v>9000</v>
      </c>
      <c r="K28" s="45"/>
    </row>
    <row r="29" s="35" customFormat="1" customHeight="1" spans="1:11">
      <c r="A29" s="44">
        <v>25</v>
      </c>
      <c r="B29" s="44" t="s">
        <v>22</v>
      </c>
      <c r="C29" s="44" t="s">
        <v>56</v>
      </c>
      <c r="D29" s="45" t="s">
        <v>63</v>
      </c>
      <c r="E29" s="44" t="s">
        <v>29</v>
      </c>
      <c r="F29" s="44">
        <v>5</v>
      </c>
      <c r="G29" s="46"/>
      <c r="H29" s="47">
        <f t="shared" si="0"/>
        <v>10000</v>
      </c>
      <c r="I29" s="47">
        <f t="shared" si="1"/>
        <v>2500</v>
      </c>
      <c r="J29" s="48">
        <f t="shared" si="2"/>
        <v>7500</v>
      </c>
      <c r="K29" s="45"/>
    </row>
    <row r="30" s="35" customFormat="1" customHeight="1" spans="1:11">
      <c r="A30" s="44">
        <v>26</v>
      </c>
      <c r="B30" s="44" t="s">
        <v>22</v>
      </c>
      <c r="C30" s="44" t="s">
        <v>23</v>
      </c>
      <c r="D30" s="45" t="s">
        <v>64</v>
      </c>
      <c r="E30" s="44" t="s">
        <v>53</v>
      </c>
      <c r="F30" s="44">
        <v>10</v>
      </c>
      <c r="G30" s="46"/>
      <c r="H30" s="47">
        <f t="shared" si="0"/>
        <v>20000</v>
      </c>
      <c r="I30" s="47">
        <f t="shared" si="1"/>
        <v>5000</v>
      </c>
      <c r="J30" s="48">
        <f t="shared" si="2"/>
        <v>15000</v>
      </c>
      <c r="K30" s="45"/>
    </row>
    <row r="31" s="35" customFormat="1" customHeight="1" spans="1:11">
      <c r="A31" s="44">
        <v>27</v>
      </c>
      <c r="B31" s="44" t="s">
        <v>22</v>
      </c>
      <c r="C31" s="44" t="s">
        <v>23</v>
      </c>
      <c r="D31" s="45" t="s">
        <v>65</v>
      </c>
      <c r="E31" s="44" t="s">
        <v>62</v>
      </c>
      <c r="F31" s="44">
        <v>20</v>
      </c>
      <c r="G31" s="46"/>
      <c r="H31" s="47">
        <f t="shared" si="0"/>
        <v>40000</v>
      </c>
      <c r="I31" s="47">
        <f t="shared" si="1"/>
        <v>10000</v>
      </c>
      <c r="J31" s="48">
        <f t="shared" si="2"/>
        <v>30000</v>
      </c>
      <c r="K31" s="45"/>
    </row>
    <row r="32" s="35" customFormat="1" customHeight="1" spans="1:11">
      <c r="A32" s="44">
        <v>28</v>
      </c>
      <c r="B32" s="44" t="s">
        <v>66</v>
      </c>
      <c r="C32" s="44" t="s">
        <v>67</v>
      </c>
      <c r="D32" s="45" t="s">
        <v>68</v>
      </c>
      <c r="E32" s="44" t="s">
        <v>69</v>
      </c>
      <c r="F32" s="44">
        <f>H32/2000</f>
        <v>2</v>
      </c>
      <c r="G32" s="46"/>
      <c r="H32" s="47">
        <f t="shared" si="0"/>
        <v>4000</v>
      </c>
      <c r="I32" s="47">
        <v>1000</v>
      </c>
      <c r="J32" s="48">
        <v>3000</v>
      </c>
      <c r="K32" s="45"/>
    </row>
    <row r="33" s="35" customFormat="1" customHeight="1" spans="1:11">
      <c r="A33" s="44">
        <v>29</v>
      </c>
      <c r="B33" s="44" t="s">
        <v>66</v>
      </c>
      <c r="C33" s="44" t="s">
        <v>70</v>
      </c>
      <c r="D33" s="45" t="s">
        <v>71</v>
      </c>
      <c r="E33" s="44" t="s">
        <v>72</v>
      </c>
      <c r="F33" s="44">
        <f t="shared" ref="F33:F56" si="3">H33/2000</f>
        <v>5</v>
      </c>
      <c r="G33" s="46"/>
      <c r="H33" s="47">
        <f t="shared" ref="H33:H56" si="4">I33+J33</f>
        <v>10000</v>
      </c>
      <c r="I33" s="47">
        <v>2500</v>
      </c>
      <c r="J33" s="48">
        <f>5*1500</f>
        <v>7500</v>
      </c>
      <c r="K33" s="45"/>
    </row>
    <row r="34" customHeight="1" spans="1:11">
      <c r="A34" s="44">
        <v>30</v>
      </c>
      <c r="B34" s="44" t="s">
        <v>66</v>
      </c>
      <c r="C34" s="44" t="s">
        <v>73</v>
      </c>
      <c r="D34" s="45" t="s">
        <v>74</v>
      </c>
      <c r="E34" s="44" t="s">
        <v>75</v>
      </c>
      <c r="F34" s="44">
        <f t="shared" si="3"/>
        <v>5</v>
      </c>
      <c r="G34" s="46"/>
      <c r="H34" s="47">
        <f t="shared" si="4"/>
        <v>10000</v>
      </c>
      <c r="I34" s="47">
        <v>2500</v>
      </c>
      <c r="J34" s="48">
        <v>7500</v>
      </c>
      <c r="K34" s="45"/>
    </row>
    <row r="35" customHeight="1" spans="1:11">
      <c r="A35" s="44">
        <v>31</v>
      </c>
      <c r="B35" s="44" t="s">
        <v>76</v>
      </c>
      <c r="C35" s="44" t="s">
        <v>77</v>
      </c>
      <c r="D35" s="45" t="s">
        <v>78</v>
      </c>
      <c r="E35" s="44" t="s">
        <v>79</v>
      </c>
      <c r="F35" s="44">
        <f t="shared" si="3"/>
        <v>20</v>
      </c>
      <c r="G35" s="46"/>
      <c r="H35" s="47">
        <f t="shared" si="4"/>
        <v>40000</v>
      </c>
      <c r="I35" s="47">
        <v>10000</v>
      </c>
      <c r="J35" s="48">
        <v>30000</v>
      </c>
      <c r="K35" s="45"/>
    </row>
    <row r="36" customHeight="1" spans="1:11">
      <c r="A36" s="44">
        <v>32</v>
      </c>
      <c r="B36" s="44" t="s">
        <v>76</v>
      </c>
      <c r="C36" s="44" t="s">
        <v>77</v>
      </c>
      <c r="D36" s="45" t="s">
        <v>80</v>
      </c>
      <c r="E36" s="44" t="s">
        <v>81</v>
      </c>
      <c r="F36" s="44">
        <f t="shared" si="3"/>
        <v>6</v>
      </c>
      <c r="G36" s="46"/>
      <c r="H36" s="47">
        <f t="shared" si="4"/>
        <v>12000</v>
      </c>
      <c r="I36" s="47">
        <v>3000</v>
      </c>
      <c r="J36" s="48">
        <v>9000</v>
      </c>
      <c r="K36" s="45"/>
    </row>
    <row r="37" customHeight="1" spans="1:11">
      <c r="A37" s="44">
        <v>33</v>
      </c>
      <c r="B37" s="44" t="s">
        <v>76</v>
      </c>
      <c r="C37" s="44" t="s">
        <v>77</v>
      </c>
      <c r="D37" s="45" t="s">
        <v>82</v>
      </c>
      <c r="E37" s="44" t="s">
        <v>83</v>
      </c>
      <c r="F37" s="44">
        <f t="shared" si="3"/>
        <v>7</v>
      </c>
      <c r="G37" s="46"/>
      <c r="H37" s="47">
        <f t="shared" si="4"/>
        <v>14000</v>
      </c>
      <c r="I37" s="47">
        <v>3500</v>
      </c>
      <c r="J37" s="48">
        <v>10500</v>
      </c>
      <c r="K37" s="45"/>
    </row>
    <row r="38" customHeight="1" spans="1:11">
      <c r="A38" s="44">
        <v>34</v>
      </c>
      <c r="B38" s="44" t="s">
        <v>76</v>
      </c>
      <c r="C38" s="44" t="s">
        <v>77</v>
      </c>
      <c r="D38" s="45" t="s">
        <v>84</v>
      </c>
      <c r="E38" s="44" t="s">
        <v>85</v>
      </c>
      <c r="F38" s="44">
        <f t="shared" si="3"/>
        <v>10</v>
      </c>
      <c r="G38" s="46"/>
      <c r="H38" s="47">
        <f t="shared" si="4"/>
        <v>20000</v>
      </c>
      <c r="I38" s="47">
        <v>5000</v>
      </c>
      <c r="J38" s="48">
        <v>15000</v>
      </c>
      <c r="K38" s="45"/>
    </row>
    <row r="39" customHeight="1" spans="1:11">
      <c r="A39" s="44">
        <v>35</v>
      </c>
      <c r="B39" s="44" t="s">
        <v>76</v>
      </c>
      <c r="C39" s="44" t="s">
        <v>86</v>
      </c>
      <c r="D39" s="45" t="s">
        <v>87</v>
      </c>
      <c r="E39" s="44" t="s">
        <v>88</v>
      </c>
      <c r="F39" s="44">
        <f t="shared" si="3"/>
        <v>3</v>
      </c>
      <c r="G39" s="46"/>
      <c r="H39" s="47">
        <f t="shared" si="4"/>
        <v>6000</v>
      </c>
      <c r="I39" s="47">
        <v>1500</v>
      </c>
      <c r="J39" s="48">
        <v>4500</v>
      </c>
      <c r="K39" s="45"/>
    </row>
    <row r="40" customHeight="1" spans="1:11">
      <c r="A40" s="44">
        <v>36</v>
      </c>
      <c r="B40" s="44" t="s">
        <v>76</v>
      </c>
      <c r="C40" s="44" t="s">
        <v>89</v>
      </c>
      <c r="D40" s="45" t="s">
        <v>90</v>
      </c>
      <c r="E40" s="44" t="s">
        <v>91</v>
      </c>
      <c r="F40" s="44">
        <f t="shared" si="3"/>
        <v>10</v>
      </c>
      <c r="G40" s="46"/>
      <c r="H40" s="47">
        <f t="shared" si="4"/>
        <v>20000</v>
      </c>
      <c r="I40" s="47">
        <v>5000</v>
      </c>
      <c r="J40" s="48">
        <v>15000</v>
      </c>
      <c r="K40" s="45"/>
    </row>
    <row r="41" customHeight="1" spans="1:11">
      <c r="A41" s="44">
        <v>37</v>
      </c>
      <c r="B41" s="44" t="s">
        <v>76</v>
      </c>
      <c r="C41" s="44" t="s">
        <v>89</v>
      </c>
      <c r="D41" s="45" t="s">
        <v>92</v>
      </c>
      <c r="E41" s="44" t="s">
        <v>85</v>
      </c>
      <c r="F41" s="44">
        <f t="shared" si="3"/>
        <v>5</v>
      </c>
      <c r="G41" s="46"/>
      <c r="H41" s="47">
        <f t="shared" si="4"/>
        <v>10000</v>
      </c>
      <c r="I41" s="47">
        <v>2500</v>
      </c>
      <c r="J41" s="48">
        <v>7500</v>
      </c>
      <c r="K41" s="45"/>
    </row>
    <row r="42" customHeight="1" spans="1:11">
      <c r="A42" s="44">
        <v>38</v>
      </c>
      <c r="B42" s="44" t="s">
        <v>76</v>
      </c>
      <c r="C42" s="44" t="s">
        <v>89</v>
      </c>
      <c r="D42" s="45" t="s">
        <v>93</v>
      </c>
      <c r="E42" s="44" t="s">
        <v>94</v>
      </c>
      <c r="F42" s="44">
        <f t="shared" si="3"/>
        <v>10</v>
      </c>
      <c r="G42" s="46"/>
      <c r="H42" s="47">
        <f t="shared" si="4"/>
        <v>20000</v>
      </c>
      <c r="I42" s="47">
        <v>5000</v>
      </c>
      <c r="J42" s="48">
        <v>15000</v>
      </c>
      <c r="K42" s="45"/>
    </row>
    <row r="43" customHeight="1" spans="1:11">
      <c r="A43" s="44">
        <v>39</v>
      </c>
      <c r="B43" s="44" t="s">
        <v>76</v>
      </c>
      <c r="C43" s="44" t="s">
        <v>89</v>
      </c>
      <c r="D43" s="45" t="s">
        <v>95</v>
      </c>
      <c r="E43" s="44" t="s">
        <v>96</v>
      </c>
      <c r="F43" s="44">
        <f t="shared" si="3"/>
        <v>10</v>
      </c>
      <c r="G43" s="46"/>
      <c r="H43" s="47">
        <f t="shared" si="4"/>
        <v>20000</v>
      </c>
      <c r="I43" s="47">
        <v>5000</v>
      </c>
      <c r="J43" s="48">
        <v>15000</v>
      </c>
      <c r="K43" s="45"/>
    </row>
    <row r="44" customHeight="1" spans="1:11">
      <c r="A44" s="44">
        <v>40</v>
      </c>
      <c r="B44" s="44" t="s">
        <v>76</v>
      </c>
      <c r="C44" s="44" t="s">
        <v>89</v>
      </c>
      <c r="D44" s="45" t="s">
        <v>97</v>
      </c>
      <c r="E44" s="44" t="s">
        <v>94</v>
      </c>
      <c r="F44" s="44">
        <f t="shared" si="3"/>
        <v>10</v>
      </c>
      <c r="G44" s="46"/>
      <c r="H44" s="47">
        <f t="shared" si="4"/>
        <v>20000</v>
      </c>
      <c r="I44" s="47">
        <v>5000</v>
      </c>
      <c r="J44" s="48">
        <v>15000</v>
      </c>
      <c r="K44" s="45"/>
    </row>
    <row r="45" customHeight="1" spans="1:11">
      <c r="A45" s="44">
        <v>41</v>
      </c>
      <c r="B45" s="44" t="s">
        <v>76</v>
      </c>
      <c r="C45" s="44" t="s">
        <v>98</v>
      </c>
      <c r="D45" s="45" t="s">
        <v>99</v>
      </c>
      <c r="E45" s="44" t="s">
        <v>100</v>
      </c>
      <c r="F45" s="44">
        <f t="shared" si="3"/>
        <v>10</v>
      </c>
      <c r="G45" s="46"/>
      <c r="H45" s="47">
        <f t="shared" si="4"/>
        <v>20000</v>
      </c>
      <c r="I45" s="47">
        <v>5000</v>
      </c>
      <c r="J45" s="48">
        <v>15000</v>
      </c>
      <c r="K45" s="45"/>
    </row>
    <row r="46" customHeight="1" spans="1:11">
      <c r="A46" s="44">
        <v>42</v>
      </c>
      <c r="B46" s="44" t="s">
        <v>101</v>
      </c>
      <c r="C46" s="44" t="s">
        <v>102</v>
      </c>
      <c r="D46" s="45" t="s">
        <v>103</v>
      </c>
      <c r="E46" s="44" t="s">
        <v>104</v>
      </c>
      <c r="F46" s="44">
        <f t="shared" si="3"/>
        <v>9</v>
      </c>
      <c r="G46" s="46"/>
      <c r="H46" s="47">
        <f t="shared" si="4"/>
        <v>18000</v>
      </c>
      <c r="I46" s="47">
        <v>4500</v>
      </c>
      <c r="J46" s="48">
        <v>13500</v>
      </c>
      <c r="K46" s="45"/>
    </row>
    <row r="47" customHeight="1" spans="1:11">
      <c r="A47" s="44">
        <v>43</v>
      </c>
      <c r="B47" s="44" t="s">
        <v>105</v>
      </c>
      <c r="C47" s="44" t="s">
        <v>106</v>
      </c>
      <c r="D47" s="45" t="s">
        <v>107</v>
      </c>
      <c r="E47" s="44" t="s">
        <v>108</v>
      </c>
      <c r="F47" s="44">
        <f t="shared" si="3"/>
        <v>10</v>
      </c>
      <c r="G47" s="46"/>
      <c r="H47" s="47">
        <f t="shared" si="4"/>
        <v>20000</v>
      </c>
      <c r="I47" s="47">
        <v>5000</v>
      </c>
      <c r="J47" s="48">
        <v>15000</v>
      </c>
      <c r="K47" s="45"/>
    </row>
    <row r="48" customHeight="1" spans="1:11">
      <c r="A48" s="44">
        <v>44</v>
      </c>
      <c r="B48" s="44" t="s">
        <v>105</v>
      </c>
      <c r="C48" s="44" t="s">
        <v>109</v>
      </c>
      <c r="D48" s="45" t="s">
        <v>110</v>
      </c>
      <c r="E48" s="44" t="s">
        <v>111</v>
      </c>
      <c r="F48" s="44">
        <f t="shared" si="3"/>
        <v>7</v>
      </c>
      <c r="G48" s="46"/>
      <c r="H48" s="47">
        <f t="shared" si="4"/>
        <v>14000</v>
      </c>
      <c r="I48" s="47">
        <v>3500</v>
      </c>
      <c r="J48" s="48">
        <v>10500</v>
      </c>
      <c r="K48" s="45"/>
    </row>
    <row r="49" customHeight="1" spans="1:11">
      <c r="A49" s="44">
        <v>45</v>
      </c>
      <c r="B49" s="44" t="s">
        <v>66</v>
      </c>
      <c r="C49" s="44" t="s">
        <v>67</v>
      </c>
      <c r="D49" s="45" t="s">
        <v>112</v>
      </c>
      <c r="E49" s="44" t="s">
        <v>113</v>
      </c>
      <c r="F49" s="44">
        <f t="shared" si="3"/>
        <v>10</v>
      </c>
      <c r="G49" s="46"/>
      <c r="H49" s="47">
        <f t="shared" si="4"/>
        <v>20000</v>
      </c>
      <c r="I49" s="47">
        <v>5000</v>
      </c>
      <c r="J49" s="48">
        <v>15000</v>
      </c>
      <c r="K49" s="45"/>
    </row>
    <row r="50" customHeight="1" spans="1:11">
      <c r="A50" s="44">
        <v>46</v>
      </c>
      <c r="B50" s="44" t="s">
        <v>66</v>
      </c>
      <c r="C50" s="44" t="s">
        <v>70</v>
      </c>
      <c r="D50" s="45" t="s">
        <v>114</v>
      </c>
      <c r="E50" s="44" t="s">
        <v>115</v>
      </c>
      <c r="F50" s="44">
        <f t="shared" si="3"/>
        <v>10</v>
      </c>
      <c r="G50" s="46"/>
      <c r="H50" s="47">
        <f t="shared" si="4"/>
        <v>20000</v>
      </c>
      <c r="I50" s="47">
        <v>5000</v>
      </c>
      <c r="J50" s="48">
        <v>15000</v>
      </c>
      <c r="K50" s="45"/>
    </row>
    <row r="51" customHeight="1" spans="1:11">
      <c r="A51" s="44">
        <v>47</v>
      </c>
      <c r="B51" s="44" t="s">
        <v>66</v>
      </c>
      <c r="C51" s="44" t="s">
        <v>116</v>
      </c>
      <c r="D51" s="45" t="s">
        <v>117</v>
      </c>
      <c r="E51" s="44" t="s">
        <v>118</v>
      </c>
      <c r="F51" s="44">
        <f t="shared" si="3"/>
        <v>20</v>
      </c>
      <c r="G51" s="46"/>
      <c r="H51" s="47">
        <f t="shared" si="4"/>
        <v>40000</v>
      </c>
      <c r="I51" s="47">
        <v>10000</v>
      </c>
      <c r="J51" s="48">
        <f>20*1500</f>
        <v>30000</v>
      </c>
      <c r="K51" s="45"/>
    </row>
    <row r="52" customHeight="1" spans="1:11">
      <c r="A52" s="44">
        <v>48</v>
      </c>
      <c r="B52" s="44" t="s">
        <v>76</v>
      </c>
      <c r="C52" s="44" t="s">
        <v>119</v>
      </c>
      <c r="D52" s="45" t="s">
        <v>120</v>
      </c>
      <c r="E52" s="44" t="s">
        <v>121</v>
      </c>
      <c r="F52" s="44">
        <f t="shared" si="3"/>
        <v>10</v>
      </c>
      <c r="G52" s="46"/>
      <c r="H52" s="47">
        <f t="shared" si="4"/>
        <v>20000</v>
      </c>
      <c r="I52" s="47">
        <v>5000</v>
      </c>
      <c r="J52" s="48">
        <v>15000</v>
      </c>
      <c r="K52" s="45"/>
    </row>
    <row r="53" customHeight="1" spans="1:11">
      <c r="A53" s="44">
        <v>49</v>
      </c>
      <c r="B53" s="44" t="s">
        <v>76</v>
      </c>
      <c r="C53" s="44" t="s">
        <v>86</v>
      </c>
      <c r="D53" s="45" t="s">
        <v>122</v>
      </c>
      <c r="E53" s="44" t="s">
        <v>123</v>
      </c>
      <c r="F53" s="44">
        <f t="shared" si="3"/>
        <v>10</v>
      </c>
      <c r="G53" s="46"/>
      <c r="H53" s="47">
        <f t="shared" si="4"/>
        <v>20000</v>
      </c>
      <c r="I53" s="47">
        <v>5000</v>
      </c>
      <c r="J53" s="48">
        <v>15000</v>
      </c>
      <c r="K53" s="45"/>
    </row>
    <row r="54" customHeight="1" spans="1:11">
      <c r="A54" s="44">
        <v>50</v>
      </c>
      <c r="B54" s="44" t="s">
        <v>76</v>
      </c>
      <c r="C54" s="44" t="s">
        <v>98</v>
      </c>
      <c r="D54" s="45" t="s">
        <v>124</v>
      </c>
      <c r="E54" s="44" t="s">
        <v>125</v>
      </c>
      <c r="F54" s="44">
        <f t="shared" si="3"/>
        <v>9</v>
      </c>
      <c r="G54" s="46"/>
      <c r="H54" s="47">
        <f t="shared" si="4"/>
        <v>18000</v>
      </c>
      <c r="I54" s="47">
        <v>4500</v>
      </c>
      <c r="J54" s="48">
        <v>13500</v>
      </c>
      <c r="K54" s="45"/>
    </row>
    <row r="55" customHeight="1" spans="1:11">
      <c r="A55" s="44">
        <v>51</v>
      </c>
      <c r="B55" s="44" t="s">
        <v>126</v>
      </c>
      <c r="C55" s="44" t="s">
        <v>127</v>
      </c>
      <c r="D55" s="45" t="s">
        <v>128</v>
      </c>
      <c r="E55" s="44" t="s">
        <v>129</v>
      </c>
      <c r="F55" s="44">
        <f t="shared" si="3"/>
        <v>21</v>
      </c>
      <c r="G55" s="46"/>
      <c r="H55" s="47">
        <f t="shared" si="4"/>
        <v>42000</v>
      </c>
      <c r="I55" s="47">
        <v>10500</v>
      </c>
      <c r="J55" s="48">
        <v>31500</v>
      </c>
      <c r="K55" s="45"/>
    </row>
    <row r="56" customHeight="1" spans="1:11">
      <c r="A56" s="44">
        <v>52</v>
      </c>
      <c r="B56" s="44" t="s">
        <v>130</v>
      </c>
      <c r="C56" s="44" t="s">
        <v>131</v>
      </c>
      <c r="D56" s="45" t="s">
        <v>132</v>
      </c>
      <c r="E56" s="44" t="s">
        <v>133</v>
      </c>
      <c r="F56" s="44"/>
      <c r="G56" s="44">
        <v>2</v>
      </c>
      <c r="H56" s="48">
        <f t="shared" si="4"/>
        <v>8000</v>
      </c>
      <c r="I56" s="48">
        <v>1000</v>
      </c>
      <c r="J56" s="48">
        <v>7000</v>
      </c>
      <c r="K56" s="45"/>
    </row>
    <row r="57" customHeight="1" spans="1:11">
      <c r="A57" s="46" t="s">
        <v>134</v>
      </c>
      <c r="B57" s="49"/>
      <c r="C57" s="49"/>
      <c r="D57" s="49"/>
      <c r="E57" s="50"/>
      <c r="F57" s="44">
        <f>SUM(F5:F56)</f>
        <v>480</v>
      </c>
      <c r="G57" s="44">
        <v>2</v>
      </c>
      <c r="H57" s="44">
        <f>SUM(H5:H56)</f>
        <v>968000</v>
      </c>
      <c r="I57" s="44">
        <f>SUM(I5:I56)</f>
        <v>241000</v>
      </c>
      <c r="J57" s="44">
        <f>SUM(J5:J56)</f>
        <v>727000</v>
      </c>
      <c r="K57" s="44"/>
    </row>
  </sheetData>
  <mergeCells count="13">
    <mergeCell ref="A1:K1"/>
    <mergeCell ref="I2:J2"/>
    <mergeCell ref="A57:E57"/>
    <mergeCell ref="A2:A4"/>
    <mergeCell ref="B2:B4"/>
    <mergeCell ref="C2:C4"/>
    <mergeCell ref="D2:D4"/>
    <mergeCell ref="E2:E4"/>
    <mergeCell ref="H2:H4"/>
    <mergeCell ref="I3:I4"/>
    <mergeCell ref="J3:J4"/>
    <mergeCell ref="K2:K4"/>
    <mergeCell ref="F2:G3"/>
  </mergeCells>
  <conditionalFormatting sqref="D20">
    <cfRule type="duplicateValues" dxfId="0" priority="35"/>
    <cfRule type="duplicateValues" dxfId="1" priority="36"/>
  </conditionalFormatting>
  <conditionalFormatting sqref="D21">
    <cfRule type="duplicateValues" dxfId="0" priority="33"/>
    <cfRule type="duplicateValues" dxfId="1" priority="34"/>
  </conditionalFormatting>
  <conditionalFormatting sqref="D22">
    <cfRule type="duplicateValues" dxfId="0" priority="31"/>
    <cfRule type="duplicateValues" dxfId="1" priority="32"/>
  </conditionalFormatting>
  <conditionalFormatting sqref="D23">
    <cfRule type="duplicateValues" dxfId="0" priority="29"/>
    <cfRule type="duplicateValues" dxfId="1" priority="30"/>
  </conditionalFormatting>
  <conditionalFormatting sqref="D24">
    <cfRule type="duplicateValues" dxfId="0" priority="27"/>
    <cfRule type="duplicateValues" dxfId="1" priority="28"/>
  </conditionalFormatting>
  <conditionalFormatting sqref="D27">
    <cfRule type="duplicateValues" dxfId="0" priority="23"/>
    <cfRule type="duplicateValues" dxfId="1" priority="24"/>
  </conditionalFormatting>
  <conditionalFormatting sqref="D28">
    <cfRule type="duplicateValues" dxfId="0" priority="21"/>
    <cfRule type="duplicateValues" dxfId="1" priority="22"/>
  </conditionalFormatting>
  <conditionalFormatting sqref="D29">
    <cfRule type="duplicateValues" dxfId="0" priority="19"/>
    <cfRule type="duplicateValues" dxfId="1" priority="20"/>
  </conditionalFormatting>
  <conditionalFormatting sqref="D25:D26">
    <cfRule type="duplicateValues" dxfId="0" priority="25"/>
    <cfRule type="duplicateValues" dxfId="1" priority="26"/>
  </conditionalFormatting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workbookViewId="0">
      <selection activeCell="G21" sqref="G21"/>
    </sheetView>
  </sheetViews>
  <sheetFormatPr defaultColWidth="8.99166666666667" defaultRowHeight="14.25"/>
  <cols>
    <col min="1" max="1" width="7.125" style="1" customWidth="1"/>
    <col min="2" max="2" width="11.5" style="1" customWidth="1"/>
    <col min="3" max="3" width="13.975" style="1" customWidth="1"/>
    <col min="4" max="4" width="12.9666666666667" style="1" customWidth="1"/>
    <col min="5" max="5" width="6.625" style="1" customWidth="1"/>
    <col min="6" max="8" width="8.99166666666667" style="1"/>
    <col min="9" max="9" width="10.125" style="1" customWidth="1"/>
    <col min="10" max="11" width="11.75" style="1" customWidth="1"/>
    <col min="12" max="12" width="11.625" style="1" customWidth="1"/>
    <col min="13" max="13" width="7.375" style="1" customWidth="1"/>
    <col min="14" max="16384" width="8.99166666666667" style="1"/>
  </cols>
  <sheetData>
    <row r="1" s="1" customFormat="1" ht="43" customHeight="1" spans="1:13">
      <c r="A1" s="3" t="s">
        <v>135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23" customHeight="1" spans="1:1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2" customFormat="1" ht="30" customHeight="1" spans="1:13">
      <c r="A3" s="5" t="s">
        <v>1</v>
      </c>
      <c r="B3" s="5" t="s">
        <v>2</v>
      </c>
      <c r="C3" s="5" t="s">
        <v>136</v>
      </c>
      <c r="D3" s="6" t="s">
        <v>137</v>
      </c>
      <c r="E3" s="7" t="s">
        <v>138</v>
      </c>
      <c r="F3" s="8"/>
      <c r="G3" s="8"/>
      <c r="H3" s="9"/>
      <c r="I3" s="22" t="s">
        <v>139</v>
      </c>
      <c r="J3" s="23" t="s">
        <v>140</v>
      </c>
      <c r="K3" s="24" t="s">
        <v>8</v>
      </c>
      <c r="L3" s="24"/>
      <c r="M3" s="25" t="s">
        <v>9</v>
      </c>
    </row>
    <row r="4" s="1" customFormat="1" ht="41" customHeight="1" spans="1:13">
      <c r="A4" s="10"/>
      <c r="B4" s="10"/>
      <c r="C4" s="10"/>
      <c r="D4" s="11"/>
      <c r="E4" s="12" t="s">
        <v>13</v>
      </c>
      <c r="F4" s="12" t="s">
        <v>141</v>
      </c>
      <c r="G4" s="12" t="s">
        <v>12</v>
      </c>
      <c r="H4" s="13" t="s">
        <v>142</v>
      </c>
      <c r="I4" s="26"/>
      <c r="J4" s="23"/>
      <c r="K4" s="27" t="s">
        <v>10</v>
      </c>
      <c r="L4" s="28" t="s">
        <v>11</v>
      </c>
      <c r="M4" s="25"/>
    </row>
    <row r="5" s="1" customFormat="1" ht="27" customHeight="1" spans="1:13">
      <c r="A5" s="14">
        <v>1</v>
      </c>
      <c r="B5" s="15" t="s">
        <v>105</v>
      </c>
      <c r="C5" s="15">
        <v>2</v>
      </c>
      <c r="D5" s="15">
        <v>250</v>
      </c>
      <c r="E5" s="15"/>
      <c r="F5" s="15"/>
      <c r="G5" s="16">
        <v>17</v>
      </c>
      <c r="H5" s="14"/>
      <c r="I5" s="14">
        <f>J5/2000</f>
        <v>17</v>
      </c>
      <c r="J5" s="29">
        <f>K5+L5</f>
        <v>34000</v>
      </c>
      <c r="K5" s="29">
        <v>8500</v>
      </c>
      <c r="L5" s="29">
        <v>25500</v>
      </c>
      <c r="M5" s="30"/>
    </row>
    <row r="6" s="1" customFormat="1" ht="27" customHeight="1" spans="1:13">
      <c r="A6" s="14">
        <v>2</v>
      </c>
      <c r="B6" s="17" t="s">
        <v>130</v>
      </c>
      <c r="C6" s="17"/>
      <c r="D6" s="17"/>
      <c r="E6" s="17">
        <v>2</v>
      </c>
      <c r="F6" s="17"/>
      <c r="G6" s="17"/>
      <c r="H6" s="17"/>
      <c r="I6" s="17">
        <v>2</v>
      </c>
      <c r="J6" s="31">
        <f>K6+L6</f>
        <v>8000</v>
      </c>
      <c r="K6" s="32">
        <v>1000</v>
      </c>
      <c r="L6" s="33">
        <v>7000</v>
      </c>
      <c r="M6" s="30"/>
    </row>
    <row r="7" s="1" customFormat="1" ht="27" customHeight="1" spans="1:13">
      <c r="A7" s="14">
        <v>3</v>
      </c>
      <c r="B7" s="17" t="s">
        <v>101</v>
      </c>
      <c r="C7" s="17"/>
      <c r="D7" s="17"/>
      <c r="E7" s="17"/>
      <c r="F7" s="17"/>
      <c r="G7" s="17"/>
      <c r="H7" s="17"/>
      <c r="I7" s="17">
        <f>J7/2000</f>
        <v>9</v>
      </c>
      <c r="J7" s="31">
        <f>K7+L7</f>
        <v>18000</v>
      </c>
      <c r="K7" s="32">
        <v>4500</v>
      </c>
      <c r="L7" s="32">
        <v>13500</v>
      </c>
      <c r="M7" s="30"/>
    </row>
    <row r="8" s="1" customFormat="1" ht="27" customHeight="1" spans="1:13">
      <c r="A8" s="14">
        <v>4</v>
      </c>
      <c r="B8" s="17" t="s">
        <v>66</v>
      </c>
      <c r="C8" s="17">
        <v>6</v>
      </c>
      <c r="D8" s="17">
        <v>371</v>
      </c>
      <c r="E8" s="17"/>
      <c r="F8" s="17"/>
      <c r="G8" s="17">
        <v>52</v>
      </c>
      <c r="H8" s="17"/>
      <c r="I8" s="17">
        <f>J8/2000</f>
        <v>52</v>
      </c>
      <c r="J8" s="31">
        <f>K8+L8</f>
        <v>104000</v>
      </c>
      <c r="K8" s="32">
        <f>G8*500</f>
        <v>26000</v>
      </c>
      <c r="L8" s="33">
        <f>G8*1500</f>
        <v>78000</v>
      </c>
      <c r="M8" s="30"/>
    </row>
    <row r="9" s="1" customFormat="1" ht="27" customHeight="1" spans="1:13">
      <c r="A9" s="14">
        <v>5</v>
      </c>
      <c r="B9" s="17" t="s">
        <v>14</v>
      </c>
      <c r="C9" s="17">
        <v>3</v>
      </c>
      <c r="D9" s="17">
        <v>158</v>
      </c>
      <c r="E9" s="17"/>
      <c r="F9" s="17"/>
      <c r="G9" s="17">
        <v>40</v>
      </c>
      <c r="H9" s="17"/>
      <c r="I9" s="17">
        <v>40</v>
      </c>
      <c r="J9" s="31">
        <v>80000</v>
      </c>
      <c r="K9" s="32">
        <v>20000</v>
      </c>
      <c r="L9" s="33">
        <v>60000</v>
      </c>
      <c r="M9" s="30"/>
    </row>
    <row r="10" s="1" customFormat="1" ht="27" customHeight="1" spans="1:13">
      <c r="A10" s="14">
        <v>6</v>
      </c>
      <c r="B10" s="17" t="s">
        <v>126</v>
      </c>
      <c r="C10" s="17"/>
      <c r="D10" s="17"/>
      <c r="E10" s="17"/>
      <c r="F10" s="17"/>
      <c r="G10" s="17"/>
      <c r="H10" s="17"/>
      <c r="I10" s="17">
        <f>J10/2000</f>
        <v>21</v>
      </c>
      <c r="J10" s="31">
        <f t="shared" ref="J10:J12" si="0">K10+L10</f>
        <v>42000</v>
      </c>
      <c r="K10" s="32">
        <v>10500</v>
      </c>
      <c r="L10" s="32">
        <v>31500</v>
      </c>
      <c r="M10" s="30"/>
    </row>
    <row r="11" s="1" customFormat="1" ht="27" customHeight="1" spans="1:13">
      <c r="A11" s="14">
        <v>7</v>
      </c>
      <c r="B11" s="17" t="s">
        <v>76</v>
      </c>
      <c r="C11" s="17"/>
      <c r="D11" s="17"/>
      <c r="E11" s="17"/>
      <c r="F11" s="17"/>
      <c r="G11" s="17"/>
      <c r="H11" s="17"/>
      <c r="I11" s="17">
        <f>J11/2000</f>
        <v>130</v>
      </c>
      <c r="J11" s="31">
        <f t="shared" si="0"/>
        <v>260000</v>
      </c>
      <c r="K11" s="32">
        <f>50500+14500</f>
        <v>65000</v>
      </c>
      <c r="L11" s="33">
        <f>151500+43500</f>
        <v>195000</v>
      </c>
      <c r="M11" s="30"/>
    </row>
    <row r="12" s="1" customFormat="1" ht="27" customHeight="1" spans="1:13">
      <c r="A12" s="14">
        <v>8</v>
      </c>
      <c r="B12" s="17" t="s">
        <v>22</v>
      </c>
      <c r="C12" s="17">
        <v>24</v>
      </c>
      <c r="D12" s="17">
        <v>568</v>
      </c>
      <c r="E12" s="17"/>
      <c r="F12" s="17"/>
      <c r="G12" s="17">
        <v>211</v>
      </c>
      <c r="H12" s="17"/>
      <c r="I12" s="17">
        <v>211</v>
      </c>
      <c r="J12" s="31">
        <f t="shared" si="0"/>
        <v>422000</v>
      </c>
      <c r="K12" s="32">
        <f>I12*500</f>
        <v>105500</v>
      </c>
      <c r="L12" s="33">
        <f>I12*1500</f>
        <v>316500</v>
      </c>
      <c r="M12" s="30"/>
    </row>
    <row r="13" s="1" customFormat="1" ht="27" customHeight="1" spans="1:13">
      <c r="A13" s="18" t="s">
        <v>134</v>
      </c>
      <c r="B13" s="18"/>
      <c r="C13" s="19"/>
      <c r="D13" s="19"/>
      <c r="E13" s="19"/>
      <c r="F13" s="19"/>
      <c r="G13" s="19"/>
      <c r="H13" s="19"/>
      <c r="I13" s="19">
        <v>482</v>
      </c>
      <c r="J13" s="34">
        <f>SUM(J5:J12)</f>
        <v>968000</v>
      </c>
      <c r="K13" s="19">
        <f>SUM(K5:K12)</f>
        <v>241000</v>
      </c>
      <c r="L13" s="19">
        <f>SUM(L5:L12)</f>
        <v>727000</v>
      </c>
      <c r="M13" s="30"/>
    </row>
    <row r="14" s="1" customFormat="1" ht="30" customHeight="1" spans="1:10">
      <c r="A14" s="20"/>
      <c r="B14" s="20"/>
      <c r="C14" s="21"/>
      <c r="J14" s="1" t="s">
        <v>143</v>
      </c>
    </row>
  </sheetData>
  <mergeCells count="12">
    <mergeCell ref="A1:M1"/>
    <mergeCell ref="A2:M2"/>
    <mergeCell ref="E3:H3"/>
    <mergeCell ref="K3:L3"/>
    <mergeCell ref="A13:B13"/>
    <mergeCell ref="A3:A4"/>
    <mergeCell ref="B3:B4"/>
    <mergeCell ref="C3:C4"/>
    <mergeCell ref="D3:D4"/>
    <mergeCell ref="I3:I4"/>
    <mergeCell ref="J3:J4"/>
    <mergeCell ref="M3:M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公示表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凉*殇</cp:lastModifiedBy>
  <dcterms:created xsi:type="dcterms:W3CDTF">2025-06-24T03:48:00Z</dcterms:created>
  <dcterms:modified xsi:type="dcterms:W3CDTF">2025-07-28T01:01:46Z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22E6985200A544A79E219B09194D8401_11</vt:lpwstr>
  </property>
  <property fmtid="{D5CDD505-2E9C-101B-9397-08002B2CF9AE}" pid="3" name="KSOProductBuildVer">
    <vt:lpwstr>2052-11.8.2.8411</vt:lpwstr>
  </property>
</Properties>
</file>